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M15" i="1"/>
  <c r="M11"/>
  <c r="M7"/>
  <c r="L15"/>
  <c r="L11"/>
  <c r="L7"/>
  <c r="K21"/>
  <c r="K20"/>
  <c r="L20" s="1"/>
  <c r="K19"/>
  <c r="K18"/>
  <c r="K17"/>
  <c r="K16"/>
  <c r="L16" s="1"/>
  <c r="K15"/>
  <c r="K14"/>
  <c r="K13"/>
  <c r="K12"/>
  <c r="K11"/>
  <c r="K10"/>
  <c r="K9"/>
  <c r="K8"/>
  <c r="K7"/>
  <c r="K6"/>
  <c r="K5"/>
  <c r="K22" s="1"/>
  <c r="I16"/>
  <c r="I21"/>
  <c r="L21" s="1"/>
  <c r="I20"/>
  <c r="M20" s="1"/>
  <c r="I19"/>
  <c r="L19" s="1"/>
  <c r="I18"/>
  <c r="L18" s="1"/>
  <c r="I17"/>
  <c r="L17" s="1"/>
  <c r="I15"/>
  <c r="I14"/>
  <c r="M14" s="1"/>
  <c r="I13"/>
  <c r="M13" s="1"/>
  <c r="I12"/>
  <c r="M12" s="1"/>
  <c r="I11"/>
  <c r="I10"/>
  <c r="M10" s="1"/>
  <c r="I9"/>
  <c r="M9" s="1"/>
  <c r="I8"/>
  <c r="M8" s="1"/>
  <c r="I7"/>
  <c r="I6"/>
  <c r="M6" s="1"/>
  <c r="I5"/>
  <c r="M5" s="1"/>
  <c r="G22"/>
  <c r="M19" l="1"/>
  <c r="L6"/>
  <c r="L10"/>
  <c r="L14"/>
  <c r="M18"/>
  <c r="M21"/>
  <c r="I22"/>
  <c r="L5"/>
  <c r="L22" s="1"/>
  <c r="L9"/>
  <c r="L13"/>
  <c r="M17"/>
  <c r="M22" s="1"/>
  <c r="L8"/>
  <c r="L12"/>
  <c r="M16"/>
</calcChain>
</file>

<file path=xl/sharedStrings.xml><?xml version="1.0" encoding="utf-8"?>
<sst xmlns="http://schemas.openxmlformats.org/spreadsheetml/2006/main" count="55" uniqueCount="37">
  <si>
    <r>
      <rPr>
        <b/>
        <sz val="10.5"/>
        <color rgb="FF4D4D4F"/>
        <rFont val="Arial"/>
        <family val="2"/>
      </rPr>
      <t>№ п/п</t>
    </r>
  </si>
  <si>
    <r>
      <rPr>
        <b/>
        <sz val="10.5"/>
        <color rgb="FF4D4D4F"/>
        <rFont val="Times New Roman"/>
        <family val="1"/>
      </rPr>
      <t>Наименование</t>
    </r>
  </si>
  <si>
    <r>
      <rPr>
        <sz val="11.5"/>
        <color rgb="FF4D4D4F"/>
        <rFont val="Times New Roman"/>
        <family val="1"/>
      </rPr>
      <t>Жгут венозный</t>
    </r>
  </si>
  <si>
    <r>
      <rPr>
        <sz val="11.5"/>
        <color rgb="FF3B3B3B"/>
        <rFont val="Times New Roman"/>
        <family val="1"/>
      </rPr>
      <t>шт</t>
    </r>
  </si>
  <si>
    <r>
      <rPr>
        <sz val="11.5"/>
        <color rgb="FF4D4D4F"/>
        <rFont val="Times New Roman"/>
        <family val="1"/>
      </rPr>
      <t>Зеркало гинекологическое по Куско стерильное размер S</t>
    </r>
  </si>
  <si>
    <r>
      <rPr>
        <sz val="11.5"/>
        <color rgb="FF4D4D4F"/>
        <rFont val="Times New Roman"/>
        <family val="1"/>
      </rPr>
      <t>шт</t>
    </r>
  </si>
  <si>
    <r>
      <rPr>
        <sz val="11.5"/>
        <color rgb="FF626464"/>
        <rFont val="Times New Roman"/>
        <family val="1"/>
      </rPr>
      <t>упак</t>
    </r>
  </si>
  <si>
    <r>
      <rPr>
        <sz val="11.5"/>
        <color rgb="FF4D4D4F"/>
        <rFont val="Times New Roman"/>
        <family val="1"/>
      </rPr>
      <t xml:space="preserve">Катетер Фолея 3-х </t>
    </r>
    <r>
      <rPr>
        <sz val="11.5"/>
        <color rgb="FF626464"/>
        <rFont val="Times New Roman"/>
        <family val="1"/>
      </rPr>
      <t xml:space="preserve">ходовой </t>
    </r>
    <r>
      <rPr>
        <sz val="11.5"/>
        <color rgb="FF4D4D4F"/>
        <rFont val="Times New Roman"/>
        <family val="1"/>
      </rPr>
      <t>СН 20</t>
    </r>
  </si>
  <si>
    <r>
      <rPr>
        <sz val="11.5"/>
        <color rgb="FF4D4D4F"/>
        <rFont val="Times New Roman"/>
        <family val="1"/>
      </rPr>
      <t>Лейкопластырь  2</t>
    </r>
    <r>
      <rPr>
        <sz val="11.5"/>
        <color rgb="FF797B7B"/>
        <rFont val="Times New Roman"/>
        <family val="1"/>
      </rPr>
      <t>,</t>
    </r>
    <r>
      <rPr>
        <sz val="11.5"/>
        <color rgb="FF4D4D4F"/>
        <rFont val="Times New Roman"/>
        <family val="1"/>
      </rPr>
      <t xml:space="preserve">0 х 500 </t>
    </r>
    <r>
      <rPr>
        <sz val="11.5"/>
        <color rgb="FF797B7B"/>
        <rFont val="Times New Roman"/>
        <family val="1"/>
      </rPr>
      <t>/</t>
    </r>
    <r>
      <rPr>
        <sz val="11.5"/>
        <color rgb="FF3B3B3B"/>
        <rFont val="Times New Roman"/>
        <family val="1"/>
      </rPr>
      <t>полим</t>
    </r>
    <r>
      <rPr>
        <sz val="11.5"/>
        <color rgb="FF626464"/>
        <rFont val="Times New Roman"/>
        <family val="1"/>
      </rPr>
      <t>е</t>
    </r>
    <r>
      <rPr>
        <sz val="11.5"/>
        <color rgb="FF3B3B3B"/>
        <rFont val="Times New Roman"/>
        <family val="1"/>
      </rPr>
      <t xml:space="preserve">рная </t>
    </r>
    <r>
      <rPr>
        <sz val="11.5"/>
        <color rgb="FF4D4D4F"/>
        <rFont val="Times New Roman"/>
        <family val="1"/>
      </rPr>
      <t>основа/</t>
    </r>
  </si>
  <si>
    <r>
      <rPr>
        <sz val="11.5"/>
        <color rgb="FF4D4D4F"/>
        <rFont val="Times New Roman"/>
        <family val="1"/>
      </rPr>
      <t>Маски  3-х слойные на резинке шт</t>
    </r>
  </si>
  <si>
    <r>
      <rPr>
        <sz val="11.5"/>
        <color rgb="FF4D4D4F"/>
        <rFont val="Times New Roman"/>
        <family val="1"/>
      </rPr>
      <t xml:space="preserve">Мешки класса А </t>
    </r>
    <r>
      <rPr>
        <sz val="11.5"/>
        <color rgb="FF797B7B"/>
        <rFont val="Times New Roman"/>
        <family val="1"/>
      </rPr>
      <t>/</t>
    </r>
    <r>
      <rPr>
        <sz val="11.5"/>
        <color rgb="FF4D4D4F"/>
        <rFont val="Times New Roman"/>
        <family val="1"/>
      </rPr>
      <t>белые</t>
    </r>
    <r>
      <rPr>
        <sz val="11.5"/>
        <color rgb="FF797B7B"/>
        <rFont val="Times New Roman"/>
        <family val="1"/>
      </rPr>
      <t xml:space="preserve">/ </t>
    </r>
    <r>
      <rPr>
        <sz val="11.5"/>
        <color rgb="FF4D4D4F"/>
        <rFont val="Times New Roman"/>
        <family val="1"/>
      </rPr>
      <t>700 х 800 мм</t>
    </r>
  </si>
  <si>
    <r>
      <rPr>
        <sz val="11.5"/>
        <color rgb="FF3B3B3B"/>
        <rFont val="Times New Roman"/>
        <family val="1"/>
      </rPr>
      <t>ш</t>
    </r>
    <r>
      <rPr>
        <sz val="11.5"/>
        <color rgb="FF626464"/>
        <rFont val="Times New Roman"/>
        <family val="1"/>
      </rPr>
      <t>т</t>
    </r>
  </si>
  <si>
    <r>
      <rPr>
        <sz val="11.5"/>
        <color rgb="FF4D4D4F"/>
        <rFont val="Times New Roman"/>
        <family val="1"/>
      </rPr>
      <t xml:space="preserve">Мешки класса Б </t>
    </r>
    <r>
      <rPr>
        <sz val="11.5"/>
        <color rgb="FF797B7B"/>
        <rFont val="Times New Roman"/>
        <family val="1"/>
      </rPr>
      <t>/</t>
    </r>
    <r>
      <rPr>
        <sz val="11.5"/>
        <color rgb="FF4D4D4F"/>
        <rFont val="Times New Roman"/>
        <family val="1"/>
      </rPr>
      <t>желтые</t>
    </r>
    <r>
      <rPr>
        <sz val="11.5"/>
        <color rgb="FF797B7B"/>
        <rFont val="Times New Roman"/>
        <family val="1"/>
      </rPr>
      <t xml:space="preserve">/ </t>
    </r>
    <r>
      <rPr>
        <sz val="11.5"/>
        <color rgb="FF4D4D4F"/>
        <rFont val="Times New Roman"/>
        <family val="1"/>
      </rPr>
      <t xml:space="preserve">700 </t>
    </r>
    <r>
      <rPr>
        <sz val="11.5"/>
        <color rgb="FF626464"/>
        <rFont val="Times New Roman"/>
        <family val="1"/>
      </rPr>
      <t xml:space="preserve">х </t>
    </r>
    <r>
      <rPr>
        <sz val="11.5"/>
        <color rgb="FF4D4D4F"/>
        <rFont val="Times New Roman"/>
        <family val="1"/>
      </rPr>
      <t>800 мм</t>
    </r>
  </si>
  <si>
    <r>
      <rPr>
        <sz val="11.5"/>
        <color rgb="FF494949"/>
        <rFont val="Times New Roman"/>
        <family val="1"/>
      </rPr>
      <t>Подушка для взятия крови 200 х 150 х 50</t>
    </r>
  </si>
  <si>
    <r>
      <rPr>
        <sz val="11.5"/>
        <color rgb="FF494949"/>
        <rFont val="Times New Roman"/>
        <family val="1"/>
      </rPr>
      <t>шт</t>
    </r>
  </si>
  <si>
    <r>
      <rPr>
        <sz val="11.5"/>
        <color rgb="FF494949"/>
        <rFont val="Times New Roman"/>
        <family val="1"/>
      </rPr>
      <t xml:space="preserve">Салфетки с </t>
    </r>
    <r>
      <rPr>
        <sz val="11.5"/>
        <color rgb="FF5D5D5D"/>
        <rFont val="Times New Roman"/>
        <family val="1"/>
      </rPr>
      <t xml:space="preserve">этиловым </t>
    </r>
    <r>
      <rPr>
        <sz val="11.5"/>
        <color rgb="FF494949"/>
        <rFont val="Times New Roman"/>
        <family val="1"/>
      </rPr>
      <t>спиртом</t>
    </r>
  </si>
  <si>
    <r>
      <rPr>
        <sz val="11.5"/>
        <color rgb="FF494949"/>
        <rFont val="Times New Roman"/>
        <family val="1"/>
      </rPr>
      <t>Термометр бесконтактный  инфракрасный</t>
    </r>
  </si>
  <si>
    <r>
      <rPr>
        <sz val="11.5"/>
        <color rgb="FF494949"/>
        <rFont val="Times New Roman"/>
        <family val="1"/>
      </rPr>
      <t>Шапочка Шарлотта</t>
    </r>
  </si>
  <si>
    <r>
      <rPr>
        <sz val="11.5"/>
        <color rgb="FF494949"/>
        <rFont val="Times New Roman"/>
        <family val="1"/>
      </rPr>
      <t>Шприц одноразовый 3-х комп 20</t>
    </r>
    <r>
      <rPr>
        <sz val="11.5"/>
        <color rgb="FF707072"/>
        <rFont val="Times New Roman"/>
        <family val="1"/>
      </rPr>
      <t>,</t>
    </r>
    <r>
      <rPr>
        <sz val="11.5"/>
        <color rgb="FF494949"/>
        <rFont val="Times New Roman"/>
        <family val="1"/>
      </rPr>
      <t>0 мл</t>
    </r>
  </si>
  <si>
    <r>
      <rPr>
        <sz val="11.5"/>
        <color rgb="FF494949"/>
        <rFont val="Times New Roman"/>
        <family val="1"/>
      </rPr>
      <t>Шприц одноразовый 3-х комп 5,0 мл</t>
    </r>
  </si>
  <si>
    <r>
      <rPr>
        <i/>
        <sz val="4"/>
        <color rgb="FFA5CCC8"/>
        <rFont val="Times New Roman"/>
        <family val="1"/>
      </rPr>
      <t>I</t>
    </r>
  </si>
  <si>
    <t>Расчет НМЦ</t>
  </si>
  <si>
    <t xml:space="preserve"> Частное учреждение здравоохранения «Больница &lt;&lt;РЖД-Медицина»
города Волхов»</t>
  </si>
  <si>
    <t>КП-1</t>
  </si>
  <si>
    <t>КП-2</t>
  </si>
  <si>
    <t>КП-3</t>
  </si>
  <si>
    <t>Сумма</t>
  </si>
  <si>
    <t>Цена</t>
  </si>
  <si>
    <t>НМЦ, руб</t>
  </si>
  <si>
    <t>НМЦ договра, руб.</t>
  </si>
  <si>
    <r>
      <rPr>
        <sz val="11.5"/>
        <color rgb="FF4D4D4F"/>
        <rFont val="Times New Roman"/>
        <family val="1"/>
      </rPr>
      <t xml:space="preserve">Пакет </t>
    </r>
    <r>
      <rPr>
        <sz val="11.5"/>
        <color rgb="FF626464"/>
        <rFont val="Times New Roman"/>
        <family val="1"/>
      </rPr>
      <t xml:space="preserve">для </t>
    </r>
    <r>
      <rPr>
        <sz val="11.5"/>
        <color rgb="FF4D4D4F"/>
        <rFont val="Times New Roman"/>
        <family val="1"/>
      </rPr>
      <t xml:space="preserve">стерилизации  </t>
    </r>
    <r>
      <rPr>
        <sz val="11.5"/>
        <color rgb="FF797B7B"/>
        <rFont val="Times New Roman"/>
        <family val="1"/>
      </rPr>
      <t>/</t>
    </r>
    <r>
      <rPr>
        <sz val="11.5"/>
        <color rgb="FF4D4D4F"/>
        <rFont val="Times New Roman"/>
        <family val="1"/>
      </rPr>
      <t>комбинированный</t>
    </r>
    <r>
      <rPr>
        <sz val="11.5"/>
        <color rgb="FF797B7B"/>
        <rFont val="Times New Roman"/>
        <family val="1"/>
      </rPr>
      <t>/190 х 330 /100 шт уп/</t>
    </r>
  </si>
  <si>
    <r>
      <rPr>
        <sz val="11.5"/>
        <color rgb="FF4D4D4F"/>
        <rFont val="Times New Roman"/>
        <family val="1"/>
      </rPr>
      <t xml:space="preserve">Клеенка </t>
    </r>
    <r>
      <rPr>
        <sz val="11.5"/>
        <color rgb="FF626464"/>
        <rFont val="Times New Roman"/>
        <family val="1"/>
      </rPr>
      <t xml:space="preserve">медицинская </t>
    </r>
    <r>
      <rPr>
        <sz val="11.5"/>
        <color rgb="FF4D4D4F"/>
        <rFont val="Times New Roman"/>
        <family val="1"/>
      </rPr>
      <t>резинотканевая 1,4 х 2,0 м</t>
    </r>
  </si>
  <si>
    <r>
      <rPr>
        <sz val="11.5"/>
        <color rgb="FF4D4D4F"/>
        <rFont val="Times New Roman"/>
        <family val="1"/>
      </rPr>
      <t xml:space="preserve">Индикаторы </t>
    </r>
    <r>
      <rPr>
        <sz val="11.5"/>
        <color rgb="FF626464"/>
        <rFont val="Times New Roman"/>
        <family val="1"/>
      </rPr>
      <t xml:space="preserve">для </t>
    </r>
    <r>
      <rPr>
        <sz val="11.5"/>
        <color rgb="FF4D4D4F"/>
        <rFont val="Times New Roman"/>
        <family val="1"/>
      </rPr>
      <t xml:space="preserve">контроля </t>
    </r>
    <r>
      <rPr>
        <sz val="11.5"/>
        <color rgb="FF3B3B3B"/>
        <rFont val="Times New Roman"/>
        <family val="1"/>
      </rPr>
      <t>стерили</t>
    </r>
    <r>
      <rPr>
        <sz val="11.5"/>
        <color rgb="FF626464"/>
        <rFont val="Times New Roman"/>
        <family val="1"/>
      </rPr>
      <t xml:space="preserve">зации 132/20
</t>
    </r>
    <r>
      <rPr>
        <sz val="11.5"/>
        <color rgb="FF3B3B3B"/>
        <rFont val="Times New Roman"/>
        <family val="1"/>
      </rPr>
      <t/>
    </r>
  </si>
  <si>
    <t xml:space="preserve">Итого </t>
  </si>
  <si>
    <r>
      <rPr>
        <sz val="11.5"/>
        <color rgb="FF4D4D4F"/>
        <rFont val="Times New Roman"/>
        <family val="1"/>
      </rPr>
      <t xml:space="preserve">Пакет </t>
    </r>
    <r>
      <rPr>
        <sz val="10"/>
        <color rgb="FF626464"/>
        <rFont val="Arial"/>
        <family val="2"/>
      </rPr>
      <t xml:space="preserve">для </t>
    </r>
    <r>
      <rPr>
        <sz val="11.5"/>
        <color rgb="FF4D4D4F"/>
        <rFont val="Times New Roman"/>
        <family val="1"/>
      </rPr>
      <t xml:space="preserve">стерилизации  </t>
    </r>
    <r>
      <rPr>
        <vertAlign val="superscript"/>
        <sz val="11"/>
        <color rgb="FF3B3B3B"/>
        <rFont val="Times New Roman"/>
        <family val="1"/>
        <charset val="204"/>
      </rPr>
      <t>1</t>
    </r>
    <r>
      <rPr>
        <vertAlign val="superscript"/>
        <sz val="11"/>
        <color rgb="FF626464"/>
        <rFont val="Times New Roman"/>
        <family val="1"/>
        <charset val="204"/>
      </rPr>
      <t xml:space="preserve">50 х </t>
    </r>
    <r>
      <rPr>
        <vertAlign val="superscript"/>
        <sz val="11"/>
        <color rgb="FF4D4D4F"/>
        <rFont val="Times New Roman"/>
        <family val="1"/>
        <charset val="204"/>
      </rPr>
      <t>280 /100 шт уп</t>
    </r>
    <r>
      <rPr>
        <vertAlign val="superscript"/>
        <sz val="11"/>
        <color rgb="FF797B7B"/>
        <rFont val="Times New Roman"/>
        <family val="1"/>
        <charset val="204"/>
      </rPr>
      <t>/</t>
    </r>
  </si>
  <si>
    <r>
      <rPr>
        <b/>
        <sz val="10.5"/>
        <color rgb="FF4D4D4F"/>
        <rFont val="Times New Roman"/>
        <family val="1"/>
        <charset val="204"/>
      </rPr>
      <t>Ед изм.</t>
    </r>
  </si>
  <si>
    <r>
      <rPr>
        <b/>
        <sz val="10.5"/>
        <color rgb="FF4D4D4F"/>
        <rFont val="Times New Roman"/>
        <family val="1"/>
        <charset val="204"/>
      </rPr>
      <t>Кол-во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</si>
</sst>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;[Red]0.00"/>
  </numFmts>
  <fonts count="40">
    <font>
      <sz val="10"/>
      <color rgb="FF000000"/>
      <name val="Times New Roman"/>
      <charset val="204"/>
    </font>
    <font>
      <b/>
      <sz val="10.5"/>
      <name val="Arial"/>
    </font>
    <font>
      <b/>
      <sz val="10.5"/>
      <name val="Times New Roman"/>
    </font>
    <font>
      <sz val="10.5"/>
      <color rgb="FF3B3B3B"/>
      <name val="Times New Roman"/>
      <family val="2"/>
    </font>
    <font>
      <sz val="11.5"/>
      <name val="Times New Roman"/>
    </font>
    <font>
      <sz val="10.5"/>
      <color rgb="FF626464"/>
      <name val="Times New Roman"/>
      <family val="2"/>
    </font>
    <font>
      <sz val="10.5"/>
      <color rgb="FF4D4D4F"/>
      <name val="Times New Roman"/>
      <family val="2"/>
    </font>
    <font>
      <sz val="10.5"/>
      <name val="Times New Roman"/>
    </font>
    <font>
      <sz val="10.5"/>
      <color rgb="FF363638"/>
      <name val="Times New Roman"/>
      <family val="2"/>
    </font>
    <font>
      <sz val="10.5"/>
      <color rgb="FF494949"/>
      <name val="Times New Roman"/>
      <family val="2"/>
    </font>
    <font>
      <sz val="10.5"/>
      <color rgb="FF5D5D5D"/>
      <name val="Times New Roman"/>
      <family val="2"/>
    </font>
    <font>
      <sz val="10.5"/>
      <color rgb="FF262626"/>
      <name val="Times New Roman"/>
      <family val="2"/>
    </font>
    <font>
      <i/>
      <sz val="4"/>
      <name val="Times New Roman"/>
    </font>
    <font>
      <sz val="11.5"/>
      <color rgb="FF4D4D4F"/>
      <name val="Times New Roman"/>
      <family val="1"/>
    </font>
    <font>
      <sz val="11.5"/>
      <color rgb="FF626464"/>
      <name val="Times New Roman"/>
      <family val="1"/>
    </font>
    <font>
      <sz val="11.5"/>
      <color rgb="FF3B3B3B"/>
      <name val="Times New Roman"/>
      <family val="1"/>
    </font>
    <font>
      <b/>
      <sz val="10.5"/>
      <color rgb="FF4D4D4F"/>
      <name val="Times New Roman"/>
      <family val="1"/>
    </font>
    <font>
      <b/>
      <sz val="10.5"/>
      <color rgb="FF4D4D4F"/>
      <name val="Arial"/>
      <family val="2"/>
    </font>
    <font>
      <sz val="11.5"/>
      <color rgb="FF797B7B"/>
      <name val="Times New Roman"/>
      <family val="1"/>
    </font>
    <font>
      <sz val="10"/>
      <color rgb="FF626464"/>
      <name val="Arial"/>
      <family val="2"/>
    </font>
    <font>
      <sz val="11.5"/>
      <color rgb="FF494949"/>
      <name val="Times New Roman"/>
      <family val="1"/>
    </font>
    <font>
      <sz val="11.5"/>
      <color rgb="FF5D5D5D"/>
      <name val="Times New Roman"/>
      <family val="1"/>
    </font>
    <font>
      <sz val="11.5"/>
      <color rgb="FF707072"/>
      <name val="Times New Roman"/>
      <family val="1"/>
    </font>
    <font>
      <i/>
      <sz val="4"/>
      <color rgb="FFA5CCC8"/>
      <name val="Times New Roman"/>
      <family val="1"/>
    </font>
    <font>
      <sz val="12"/>
      <color rgb="FF000000"/>
      <name val="Times New Roman"/>
      <family val="1"/>
      <charset val="204"/>
    </font>
    <font>
      <sz val="11.5"/>
      <name val="Times New Roman"/>
      <family val="1"/>
    </font>
    <font>
      <sz val="11.5"/>
      <color rgb="FF000000"/>
      <name val="Times New Roman"/>
      <family val="1"/>
    </font>
    <font>
      <b/>
      <sz val="10.5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rgb="FF000000"/>
      <name val="Times New Roman"/>
      <family val="2"/>
    </font>
    <font>
      <sz val="10.5"/>
      <name val="Times New Roman"/>
      <family val="2"/>
    </font>
    <font>
      <b/>
      <sz val="10.5"/>
      <color rgb="FF4D4D4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1"/>
      <color rgb="FF3B3B3B"/>
      <name val="Times New Roman"/>
      <family val="1"/>
      <charset val="204"/>
    </font>
    <font>
      <vertAlign val="superscript"/>
      <sz val="11"/>
      <color rgb="FF626464"/>
      <name val="Times New Roman"/>
      <family val="1"/>
      <charset val="204"/>
    </font>
    <font>
      <vertAlign val="superscript"/>
      <sz val="11"/>
      <color rgb="FF4D4D4F"/>
      <name val="Times New Roman"/>
      <family val="1"/>
      <charset val="204"/>
    </font>
    <font>
      <vertAlign val="superscript"/>
      <sz val="11"/>
      <color rgb="FF797B7B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.5"/>
      <color rgb="FF49494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4" fontId="7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top" shrinkToFit="1"/>
    </xf>
    <xf numFmtId="164" fontId="11" fillId="0" borderId="1" xfId="0" applyNumberFormat="1" applyFont="1" applyFill="1" applyBorder="1" applyAlignment="1">
      <alignment horizontal="center" vertical="top" shrinkToFit="1"/>
    </xf>
    <xf numFmtId="164" fontId="9" fillId="0" borderId="1" xfId="0" applyNumberFormat="1" applyFont="1" applyFill="1" applyBorder="1" applyAlignment="1">
      <alignment horizontal="center" vertical="top" shrinkToFit="1"/>
    </xf>
    <xf numFmtId="4" fontId="27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left" vertical="top"/>
    </xf>
    <xf numFmtId="0" fontId="29" fillId="0" borderId="5" xfId="0" applyFont="1" applyFill="1" applyBorder="1" applyAlignment="1">
      <alignment horizontal="center" vertical="top"/>
    </xf>
    <xf numFmtId="1" fontId="29" fillId="0" borderId="5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left" vertical="top" wrapText="1" indent="2"/>
    </xf>
    <xf numFmtId="0" fontId="28" fillId="0" borderId="5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6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28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 indent="1"/>
    </xf>
    <xf numFmtId="0" fontId="2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 indent="1"/>
    </xf>
    <xf numFmtId="0" fontId="28" fillId="0" borderId="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indent="1"/>
    </xf>
    <xf numFmtId="0" fontId="38" fillId="0" borderId="2" xfId="0" applyFont="1" applyFill="1" applyBorder="1" applyAlignment="1">
      <alignment horizontal="left" vertical="top" indent="1"/>
    </xf>
    <xf numFmtId="165" fontId="29" fillId="0" borderId="5" xfId="0" applyNumberFormat="1" applyFont="1" applyFill="1" applyBorder="1" applyAlignment="1">
      <alignment horizontal="center" vertical="top"/>
    </xf>
    <xf numFmtId="165" fontId="28" fillId="0" borderId="5" xfId="0" applyNumberFormat="1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right" vertical="top" wrapText="1"/>
    </xf>
    <xf numFmtId="0" fontId="33" fillId="0" borderId="4" xfId="0" applyFont="1" applyFill="1" applyBorder="1" applyAlignment="1">
      <alignment horizontal="right" vertical="top" wrapText="1"/>
    </xf>
    <xf numFmtId="0" fontId="33" fillId="0" borderId="3" xfId="0" applyFont="1" applyFill="1" applyBorder="1" applyAlignment="1">
      <alignment horizontal="right" vertical="top" wrapText="1"/>
    </xf>
    <xf numFmtId="0" fontId="27" fillId="0" borderId="6" xfId="0" applyFont="1" applyFill="1" applyBorder="1" applyAlignment="1">
      <alignment horizontal="right" vertical="top" wrapText="1" indent="1"/>
    </xf>
    <xf numFmtId="0" fontId="32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 indent="1"/>
    </xf>
    <xf numFmtId="0" fontId="4" fillId="0" borderId="9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A23" sqref="A23:H23"/>
    </sheetView>
  </sheetViews>
  <sheetFormatPr defaultRowHeight="12.75"/>
  <cols>
    <col min="1" max="1" width="10.5" customWidth="1"/>
    <col min="2" max="2" width="29.1640625" customWidth="1"/>
    <col min="3" max="3" width="55" customWidth="1"/>
    <col min="4" max="4" width="14" customWidth="1"/>
    <col min="5" max="5" width="12.1640625" customWidth="1"/>
    <col min="6" max="6" width="17.83203125" customWidth="1"/>
    <col min="7" max="7" width="21" customWidth="1"/>
    <col min="8" max="8" width="12.33203125" customWidth="1"/>
    <col min="9" max="9" width="14.6640625" customWidth="1"/>
    <col min="10" max="10" width="15.83203125" customWidth="1"/>
    <col min="11" max="11" width="20.5" customWidth="1"/>
    <col min="12" max="12" width="11.6640625" customWidth="1"/>
    <col min="13" max="13" width="12" customWidth="1"/>
  </cols>
  <sheetData>
    <row r="1" spans="1:13" ht="33" customHeight="1">
      <c r="A1" s="37" t="s">
        <v>21</v>
      </c>
      <c r="B1" s="37"/>
      <c r="C1" s="37"/>
      <c r="D1" s="37"/>
      <c r="E1" s="37"/>
      <c r="F1" s="37"/>
      <c r="G1" s="37"/>
      <c r="H1" s="37"/>
    </row>
    <row r="2" spans="1:13" ht="65.45" customHeight="1">
      <c r="A2" s="37" t="s">
        <v>22</v>
      </c>
      <c r="B2" s="37"/>
      <c r="C2" s="37"/>
      <c r="D2" s="37"/>
      <c r="E2" s="37"/>
      <c r="F2" s="37"/>
      <c r="G2" s="37"/>
      <c r="H2" s="37"/>
    </row>
    <row r="3" spans="1:13" ht="45" customHeight="1">
      <c r="A3" s="60"/>
      <c r="B3" s="66" t="s">
        <v>1</v>
      </c>
      <c r="C3" s="66"/>
      <c r="D3" s="62" t="s">
        <v>23</v>
      </c>
      <c r="E3" s="41"/>
      <c r="F3" s="41"/>
      <c r="G3" s="41"/>
      <c r="H3" s="41" t="s">
        <v>24</v>
      </c>
      <c r="I3" s="41"/>
      <c r="J3" s="46" t="s">
        <v>25</v>
      </c>
      <c r="K3" s="46"/>
      <c r="L3" s="33" t="s">
        <v>28</v>
      </c>
      <c r="M3" s="34" t="s">
        <v>29</v>
      </c>
    </row>
    <row r="4" spans="1:13" ht="27.75" customHeight="1">
      <c r="A4" s="61" t="s">
        <v>0</v>
      </c>
      <c r="B4" s="66"/>
      <c r="C4" s="66"/>
      <c r="D4" s="63" t="s">
        <v>35</v>
      </c>
      <c r="E4" s="58" t="s">
        <v>36</v>
      </c>
      <c r="F4" s="59" t="s">
        <v>27</v>
      </c>
      <c r="G4" s="35" t="s">
        <v>26</v>
      </c>
      <c r="H4" s="36" t="s">
        <v>27</v>
      </c>
      <c r="I4" s="36" t="s">
        <v>26</v>
      </c>
      <c r="J4" s="36" t="s">
        <v>27</v>
      </c>
      <c r="K4" s="36" t="s">
        <v>26</v>
      </c>
      <c r="L4" s="24" t="s">
        <v>26</v>
      </c>
      <c r="M4" s="24" t="s">
        <v>26</v>
      </c>
    </row>
    <row r="5" spans="1:13" ht="16.5" customHeight="1">
      <c r="A5" s="16">
        <v>1</v>
      </c>
      <c r="B5" s="64" t="s">
        <v>2</v>
      </c>
      <c r="C5" s="65"/>
      <c r="D5" s="1" t="s">
        <v>3</v>
      </c>
      <c r="E5" s="27">
        <v>4</v>
      </c>
      <c r="F5" s="2">
        <v>70</v>
      </c>
      <c r="G5" s="8">
        <v>254.55</v>
      </c>
      <c r="H5" s="25">
        <v>73.5</v>
      </c>
      <c r="I5" s="25">
        <f>(E5*H5)</f>
        <v>294</v>
      </c>
      <c r="J5" s="25">
        <v>76.3</v>
      </c>
      <c r="K5" s="25">
        <f>J5*E5</f>
        <v>305.2</v>
      </c>
      <c r="L5" s="53">
        <f>(G5+I5+K5)/3</f>
        <v>284.58333333333331</v>
      </c>
      <c r="M5" s="53">
        <f>(G5+I5+K5)/3</f>
        <v>284.58333333333331</v>
      </c>
    </row>
    <row r="6" spans="1:13" ht="18" customHeight="1">
      <c r="A6" s="17">
        <v>2</v>
      </c>
      <c r="B6" s="39" t="s">
        <v>4</v>
      </c>
      <c r="C6" s="40"/>
      <c r="D6" s="1" t="s">
        <v>5</v>
      </c>
      <c r="E6" s="27">
        <v>200</v>
      </c>
      <c r="F6" s="2">
        <v>21</v>
      </c>
      <c r="G6" s="9">
        <v>4200</v>
      </c>
      <c r="H6" s="25">
        <v>22.05</v>
      </c>
      <c r="I6" s="25">
        <f t="shared" ref="I6:I21" si="0">E6*H6</f>
        <v>4410</v>
      </c>
      <c r="J6" s="25">
        <v>22.89</v>
      </c>
      <c r="K6" s="25">
        <f>J6*E6</f>
        <v>4578</v>
      </c>
      <c r="L6" s="25">
        <f>(G6+I6+K6)/3</f>
        <v>4396</v>
      </c>
      <c r="M6" s="53">
        <f>(G6+I6+K6)/3</f>
        <v>4396</v>
      </c>
    </row>
    <row r="7" spans="1:13" ht="19.5" customHeight="1">
      <c r="A7" s="17">
        <v>3</v>
      </c>
      <c r="B7" s="45" t="s">
        <v>32</v>
      </c>
      <c r="C7" s="42"/>
      <c r="D7" s="1" t="s">
        <v>6</v>
      </c>
      <c r="E7" s="28">
        <v>3</v>
      </c>
      <c r="F7" s="3">
        <v>500</v>
      </c>
      <c r="G7" s="9">
        <v>1500</v>
      </c>
      <c r="H7" s="25">
        <v>525</v>
      </c>
      <c r="I7" s="25">
        <f t="shared" si="0"/>
        <v>1575</v>
      </c>
      <c r="J7" s="25">
        <v>545</v>
      </c>
      <c r="K7" s="25">
        <f>J7*E7</f>
        <v>1635</v>
      </c>
      <c r="L7" s="25">
        <f>(G7+I7+K7)/3</f>
        <v>1570</v>
      </c>
      <c r="M7" s="53">
        <f>(G7+I7+K7)/3</f>
        <v>1570</v>
      </c>
    </row>
    <row r="8" spans="1:13" ht="16.5" customHeight="1">
      <c r="A8" s="18">
        <v>4</v>
      </c>
      <c r="B8" s="39" t="s">
        <v>7</v>
      </c>
      <c r="C8" s="40"/>
      <c r="D8" s="1" t="s">
        <v>5</v>
      </c>
      <c r="E8" s="27">
        <v>10</v>
      </c>
      <c r="F8" s="3">
        <v>180</v>
      </c>
      <c r="G8" s="10">
        <v>1800</v>
      </c>
      <c r="H8" s="25">
        <v>189</v>
      </c>
      <c r="I8" s="26">
        <f t="shared" si="0"/>
        <v>1890</v>
      </c>
      <c r="J8" s="25">
        <v>196.2</v>
      </c>
      <c r="K8" s="25">
        <f>J8*E8</f>
        <v>1962</v>
      </c>
      <c r="L8" s="25">
        <f>(G8+I8+K8)/3</f>
        <v>1884</v>
      </c>
      <c r="M8" s="53">
        <f>(G8+I8+K8)/3</f>
        <v>1884</v>
      </c>
    </row>
    <row r="9" spans="1:13" ht="15.75" customHeight="1">
      <c r="A9" s="19">
        <v>5</v>
      </c>
      <c r="B9" s="45" t="s">
        <v>31</v>
      </c>
      <c r="C9" s="42"/>
      <c r="D9" s="1" t="s">
        <v>5</v>
      </c>
      <c r="E9" s="27">
        <v>2</v>
      </c>
      <c r="F9" s="2">
        <v>350</v>
      </c>
      <c r="G9" s="8">
        <v>636.37</v>
      </c>
      <c r="H9" s="25">
        <v>367.5</v>
      </c>
      <c r="I9" s="25">
        <f t="shared" si="0"/>
        <v>735</v>
      </c>
      <c r="J9" s="25">
        <v>381.5</v>
      </c>
      <c r="K9" s="25">
        <f>J9*E9</f>
        <v>763</v>
      </c>
      <c r="L9" s="53">
        <f>(G9+I9+K9)/3</f>
        <v>711.45666666666659</v>
      </c>
      <c r="M9" s="53">
        <f>+(G9+I9+K9)/3</f>
        <v>711.45666666666659</v>
      </c>
    </row>
    <row r="10" spans="1:13" ht="16.5" customHeight="1">
      <c r="A10" s="18">
        <v>6</v>
      </c>
      <c r="B10" s="39" t="s">
        <v>8</v>
      </c>
      <c r="C10" s="40"/>
      <c r="D10" s="1" t="s">
        <v>5</v>
      </c>
      <c r="E10" s="28">
        <v>30</v>
      </c>
      <c r="F10" s="3">
        <v>66.66</v>
      </c>
      <c r="G10" s="11">
        <v>1818</v>
      </c>
      <c r="H10" s="25">
        <v>69.989999999999995</v>
      </c>
      <c r="I10" s="25">
        <f t="shared" si="0"/>
        <v>2099.6999999999998</v>
      </c>
      <c r="J10" s="25">
        <v>72.66</v>
      </c>
      <c r="K10" s="25">
        <f>J10*E10</f>
        <v>2179.7999999999997</v>
      </c>
      <c r="L10" s="25">
        <f>(G10+I10+K10)/3</f>
        <v>2032.5</v>
      </c>
      <c r="M10" s="53">
        <f>(G10+I10+K10)/3</f>
        <v>2032.5</v>
      </c>
    </row>
    <row r="11" spans="1:13" ht="16.5" customHeight="1">
      <c r="A11" s="18">
        <v>7</v>
      </c>
      <c r="B11" s="39" t="s">
        <v>9</v>
      </c>
      <c r="C11" s="40"/>
      <c r="D11" s="1" t="s">
        <v>5</v>
      </c>
      <c r="E11" s="29">
        <v>10000</v>
      </c>
      <c r="F11" s="2">
        <v>2.2999999999999998</v>
      </c>
      <c r="G11" s="9">
        <v>20909.09</v>
      </c>
      <c r="H11" s="25">
        <v>2.42</v>
      </c>
      <c r="I11" s="25">
        <f t="shared" si="0"/>
        <v>24200</v>
      </c>
      <c r="J11" s="25">
        <v>2.5099999999999998</v>
      </c>
      <c r="K11" s="25">
        <f>J11*E11</f>
        <v>25099.999999999996</v>
      </c>
      <c r="L11" s="25">
        <f>(G11+I11+K11)/3</f>
        <v>23403.03</v>
      </c>
      <c r="M11" s="53">
        <f>(G11+I11+K11)/3</f>
        <v>23403.03</v>
      </c>
    </row>
    <row r="12" spans="1:13" ht="16.5" customHeight="1">
      <c r="A12" s="18">
        <v>8</v>
      </c>
      <c r="B12" s="39" t="s">
        <v>10</v>
      </c>
      <c r="C12" s="40"/>
      <c r="D12" s="1" t="s">
        <v>11</v>
      </c>
      <c r="E12" s="27">
        <v>800</v>
      </c>
      <c r="F12" s="3">
        <v>4.2</v>
      </c>
      <c r="G12" s="9">
        <v>3054.55</v>
      </c>
      <c r="H12" s="25">
        <v>4.41</v>
      </c>
      <c r="I12" s="25">
        <f t="shared" si="0"/>
        <v>3528</v>
      </c>
      <c r="J12" s="25">
        <v>4.58</v>
      </c>
      <c r="K12" s="25">
        <f>J12*E12</f>
        <v>3664</v>
      </c>
      <c r="L12" s="53">
        <f>(G12+I12+K12)/3</f>
        <v>3415.5166666666664</v>
      </c>
      <c r="M12" s="53">
        <f>(G12+I12+K12)/3</f>
        <v>3415.5166666666664</v>
      </c>
    </row>
    <row r="13" spans="1:13" ht="17.100000000000001" customHeight="1">
      <c r="A13" s="18">
        <v>9</v>
      </c>
      <c r="B13" s="39" t="s">
        <v>12</v>
      </c>
      <c r="C13" s="40"/>
      <c r="D13" s="1" t="s">
        <v>5</v>
      </c>
      <c r="E13" s="30">
        <v>1600</v>
      </c>
      <c r="F13" s="3">
        <v>4.2</v>
      </c>
      <c r="G13" s="9">
        <v>6109.09</v>
      </c>
      <c r="H13" s="25">
        <v>4.41</v>
      </c>
      <c r="I13" s="25">
        <f t="shared" si="0"/>
        <v>7056</v>
      </c>
      <c r="J13" s="25">
        <v>4.58</v>
      </c>
      <c r="K13" s="25">
        <f>J13*E13</f>
        <v>7328</v>
      </c>
      <c r="L13" s="25">
        <f>(G13+I13+K13)/3</f>
        <v>6831.03</v>
      </c>
      <c r="M13" s="53">
        <f>(G13+I13+K13)/3</f>
        <v>6831.03</v>
      </c>
    </row>
    <row r="14" spans="1:13" ht="16.5" customHeight="1">
      <c r="A14" s="16">
        <v>10</v>
      </c>
      <c r="B14" s="52" t="s">
        <v>34</v>
      </c>
      <c r="C14" s="51"/>
      <c r="D14" s="1" t="s">
        <v>6</v>
      </c>
      <c r="E14" s="27">
        <v>3</v>
      </c>
      <c r="F14" s="3">
        <v>550</v>
      </c>
      <c r="G14" s="11">
        <v>1650</v>
      </c>
      <c r="H14" s="25">
        <v>577.5</v>
      </c>
      <c r="I14" s="25">
        <f t="shared" si="0"/>
        <v>1732.5</v>
      </c>
      <c r="J14" s="25">
        <v>599.5</v>
      </c>
      <c r="K14" s="25">
        <f>J14*E14</f>
        <v>1798.5</v>
      </c>
      <c r="L14" s="25">
        <f>(G14+I14+K14)/3</f>
        <v>1727</v>
      </c>
      <c r="M14" s="53">
        <f>(G14+I14+K14)/3</f>
        <v>1727</v>
      </c>
    </row>
    <row r="15" spans="1:13" ht="16.5" customHeight="1">
      <c r="A15" s="16">
        <v>11</v>
      </c>
      <c r="B15" s="43" t="s">
        <v>30</v>
      </c>
      <c r="C15" s="44"/>
      <c r="D15" s="1" t="s">
        <v>6</v>
      </c>
      <c r="E15" s="28">
        <v>2</v>
      </c>
      <c r="F15" s="4">
        <v>1000</v>
      </c>
      <c r="G15" s="8">
        <v>2000</v>
      </c>
      <c r="H15" s="25">
        <v>1050</v>
      </c>
      <c r="I15" s="25">
        <f t="shared" si="0"/>
        <v>2100</v>
      </c>
      <c r="J15" s="25">
        <v>1090</v>
      </c>
      <c r="K15" s="25">
        <f>J15*E15</f>
        <v>2180</v>
      </c>
      <c r="L15" s="53">
        <f>(G15+I15+K15)/3</f>
        <v>2093.3333333333335</v>
      </c>
      <c r="M15" s="53">
        <f>(G15+I15+K15)/3</f>
        <v>2093.3333333333335</v>
      </c>
    </row>
    <row r="16" spans="1:13" ht="16.5" customHeight="1">
      <c r="A16" s="20">
        <v>12</v>
      </c>
      <c r="B16" s="50" t="s">
        <v>13</v>
      </c>
      <c r="C16" s="44"/>
      <c r="D16" s="1" t="s">
        <v>14</v>
      </c>
      <c r="E16" s="31">
        <v>1</v>
      </c>
      <c r="F16" s="7">
        <v>230</v>
      </c>
      <c r="G16" s="12">
        <v>230</v>
      </c>
      <c r="H16" s="25">
        <v>241.5</v>
      </c>
      <c r="I16" s="25">
        <f t="shared" si="0"/>
        <v>241.5</v>
      </c>
      <c r="J16" s="25">
        <v>250.7</v>
      </c>
      <c r="K16" s="25">
        <f>J16*E16</f>
        <v>250.7</v>
      </c>
      <c r="L16" s="53">
        <f>(K16+I16+G16)/3</f>
        <v>240.73333333333335</v>
      </c>
      <c r="M16" s="53">
        <f>(G16+I16+K16)/3</f>
        <v>240.73333333333335</v>
      </c>
    </row>
    <row r="17" spans="1:13" ht="16.5" customHeight="1">
      <c r="A17" s="21">
        <v>13</v>
      </c>
      <c r="B17" s="50" t="s">
        <v>15</v>
      </c>
      <c r="C17" s="44"/>
      <c r="D17" s="1" t="s">
        <v>14</v>
      </c>
      <c r="E17" s="32">
        <v>400</v>
      </c>
      <c r="F17" s="5">
        <v>1.7</v>
      </c>
      <c r="G17" s="11">
        <v>618.19000000000005</v>
      </c>
      <c r="H17" s="25">
        <v>1.79</v>
      </c>
      <c r="I17" s="25">
        <f t="shared" si="0"/>
        <v>716</v>
      </c>
      <c r="J17" s="25">
        <v>1.85</v>
      </c>
      <c r="K17" s="25">
        <f>J17*E17</f>
        <v>740</v>
      </c>
      <c r="L17" s="53">
        <f>(G17+I17+K17)/3</f>
        <v>691.39666666666665</v>
      </c>
      <c r="M17" s="53">
        <f>(G17+I17+K17)/3</f>
        <v>691.39666666666665</v>
      </c>
    </row>
    <row r="18" spans="1:13" ht="17.100000000000001" customHeight="1">
      <c r="A18" s="20">
        <v>14</v>
      </c>
      <c r="B18" s="50" t="s">
        <v>16</v>
      </c>
      <c r="C18" s="44"/>
      <c r="D18" s="1" t="s">
        <v>14</v>
      </c>
      <c r="E18" s="31">
        <v>4</v>
      </c>
      <c r="F18" s="5">
        <v>1400</v>
      </c>
      <c r="G18" s="12">
        <v>5600</v>
      </c>
      <c r="H18" s="25">
        <v>1470</v>
      </c>
      <c r="I18" s="25">
        <f t="shared" si="0"/>
        <v>5880</v>
      </c>
      <c r="J18" s="25">
        <v>1526</v>
      </c>
      <c r="K18" s="25">
        <f>J18*E18</f>
        <v>6104</v>
      </c>
      <c r="L18" s="53">
        <f>(G18+I18+K18)/3</f>
        <v>5861.333333333333</v>
      </c>
      <c r="M18" s="53">
        <f>(G18+I18+K18)/3</f>
        <v>5861.333333333333</v>
      </c>
    </row>
    <row r="19" spans="1:13" ht="16.5" customHeight="1">
      <c r="A19" s="22">
        <v>15</v>
      </c>
      <c r="B19" s="50" t="s">
        <v>17</v>
      </c>
      <c r="C19" s="44"/>
      <c r="D19" s="1" t="s">
        <v>14</v>
      </c>
      <c r="E19" s="31">
        <v>500</v>
      </c>
      <c r="F19" s="6">
        <v>2.2000000000000002</v>
      </c>
      <c r="G19" s="11">
        <v>1000</v>
      </c>
      <c r="H19" s="25">
        <v>2.31</v>
      </c>
      <c r="I19" s="25">
        <f t="shared" si="0"/>
        <v>1155</v>
      </c>
      <c r="J19" s="25">
        <v>2.4</v>
      </c>
      <c r="K19" s="25">
        <f>J19*E19</f>
        <v>1200</v>
      </c>
      <c r="L19" s="53">
        <f>(G19+I19+K19)/3</f>
        <v>1118.3333333333333</v>
      </c>
      <c r="M19" s="53">
        <f>(G19+I19+K19)/3</f>
        <v>1118.3333333333333</v>
      </c>
    </row>
    <row r="20" spans="1:13" ht="17.100000000000001" customHeight="1">
      <c r="A20" s="20">
        <v>16</v>
      </c>
      <c r="B20" s="50" t="s">
        <v>18</v>
      </c>
      <c r="C20" s="44"/>
      <c r="D20" s="1" t="s">
        <v>14</v>
      </c>
      <c r="E20" s="31">
        <v>4000</v>
      </c>
      <c r="F20" s="67">
        <v>8.1</v>
      </c>
      <c r="G20" s="11">
        <v>29454.55</v>
      </c>
      <c r="H20" s="25">
        <v>8.51</v>
      </c>
      <c r="I20" s="25">
        <f t="shared" si="0"/>
        <v>34040</v>
      </c>
      <c r="J20" s="25">
        <v>8.83</v>
      </c>
      <c r="K20" s="25">
        <f>J20*E20</f>
        <v>35320</v>
      </c>
      <c r="L20" s="53">
        <f>(G20+I20+K20)/3</f>
        <v>32938.183333333334</v>
      </c>
      <c r="M20" s="53">
        <f>(G20+I20+K20)/3</f>
        <v>32938.183333333334</v>
      </c>
    </row>
    <row r="21" spans="1:13" ht="16.5" customHeight="1">
      <c r="A21" s="21">
        <v>17</v>
      </c>
      <c r="B21" s="50" t="s">
        <v>19</v>
      </c>
      <c r="C21" s="44"/>
      <c r="D21" s="1" t="s">
        <v>14</v>
      </c>
      <c r="E21" s="31">
        <v>12000</v>
      </c>
      <c r="F21" s="6">
        <v>3.9</v>
      </c>
      <c r="G21" s="12">
        <v>42545.46</v>
      </c>
      <c r="H21" s="14">
        <v>4.0999999999999996</v>
      </c>
      <c r="I21" s="25">
        <f t="shared" si="0"/>
        <v>49199.999999999993</v>
      </c>
      <c r="J21" s="14">
        <v>4.25</v>
      </c>
      <c r="K21" s="25">
        <f>J21*E21</f>
        <v>51000</v>
      </c>
      <c r="L21" s="25">
        <f>(G21+I21+K21)/3</f>
        <v>47581.82</v>
      </c>
      <c r="M21" s="53">
        <f>(G21+I21+K21)/3</f>
        <v>47581.82</v>
      </c>
    </row>
    <row r="22" spans="1:13" ht="16.5" customHeight="1">
      <c r="A22" s="15"/>
      <c r="B22" s="55" t="s">
        <v>33</v>
      </c>
      <c r="C22" s="56"/>
      <c r="D22" s="56"/>
      <c r="E22" s="56"/>
      <c r="F22" s="57"/>
      <c r="G22" s="23">
        <f>SUM(G5:G21)</f>
        <v>123379.85</v>
      </c>
      <c r="H22" s="13"/>
      <c r="I22" s="36">
        <f>SUM(I5:I21)</f>
        <v>140852.69999999998</v>
      </c>
      <c r="J22" s="13"/>
      <c r="K22" s="36">
        <f>SUM(K5:K21)</f>
        <v>146108.20000000001</v>
      </c>
      <c r="L22" s="36">
        <f>SUM(L4:L21)</f>
        <v>136780.25</v>
      </c>
      <c r="M22" s="54">
        <f>SUM(M5:M21)</f>
        <v>136780.25</v>
      </c>
    </row>
    <row r="23" spans="1:13" ht="39.75" customHeight="1">
      <c r="A23" s="38"/>
      <c r="B23" s="38"/>
      <c r="C23" s="38"/>
      <c r="D23" s="38"/>
      <c r="E23" s="38"/>
      <c r="F23" s="38"/>
      <c r="G23" s="38"/>
      <c r="H23" s="38"/>
    </row>
    <row r="24" spans="1:13" ht="44.1" customHeight="1">
      <c r="A24" s="49"/>
      <c r="B24" s="49"/>
      <c r="C24" s="49"/>
      <c r="D24" s="49"/>
      <c r="E24" s="49"/>
      <c r="F24" s="49"/>
      <c r="G24" s="49"/>
      <c r="H24" s="49"/>
    </row>
    <row r="25" spans="1:13" ht="36" customHeight="1">
      <c r="A25" s="38"/>
      <c r="B25" s="38"/>
      <c r="C25" s="47"/>
      <c r="D25" s="47"/>
      <c r="E25" s="47"/>
      <c r="F25" s="47"/>
      <c r="G25" s="47"/>
      <c r="H25" s="47"/>
    </row>
    <row r="26" spans="1:13" ht="6.75" customHeight="1">
      <c r="A26" s="48" t="s">
        <v>20</v>
      </c>
      <c r="B26" s="48"/>
      <c r="C26" s="48"/>
      <c r="D26" s="48"/>
      <c r="E26" s="48"/>
      <c r="F26" s="48"/>
      <c r="G26" s="48"/>
      <c r="H26" s="48"/>
    </row>
    <row r="27" spans="1:13" ht="36.950000000000003" customHeight="1">
      <c r="A27" s="49"/>
      <c r="B27" s="49"/>
      <c r="C27" s="49"/>
      <c r="D27" s="49"/>
      <c r="E27" s="49"/>
      <c r="F27" s="49"/>
      <c r="G27" s="49"/>
      <c r="H27" s="49"/>
    </row>
  </sheetData>
  <mergeCells count="31">
    <mergeCell ref="J3:K3"/>
    <mergeCell ref="A25:B25"/>
    <mergeCell ref="C25:H25"/>
    <mergeCell ref="A26:H26"/>
    <mergeCell ref="A27:H27"/>
    <mergeCell ref="B21:C21"/>
    <mergeCell ref="B22:F22"/>
    <mergeCell ref="A23:H23"/>
    <mergeCell ref="A24:B24"/>
    <mergeCell ref="C24:H24"/>
    <mergeCell ref="B16:C16"/>
    <mergeCell ref="B17:C17"/>
    <mergeCell ref="B18:C18"/>
    <mergeCell ref="B19:C19"/>
    <mergeCell ref="B20:C20"/>
    <mergeCell ref="B12:C12"/>
    <mergeCell ref="B15:C15"/>
    <mergeCell ref="B7:C7"/>
    <mergeCell ref="B8:C8"/>
    <mergeCell ref="B9:C9"/>
    <mergeCell ref="B10:C10"/>
    <mergeCell ref="B11:C11"/>
    <mergeCell ref="B6:C6"/>
    <mergeCell ref="D3:G3"/>
    <mergeCell ref="H3:I3"/>
    <mergeCell ref="B13:C13"/>
    <mergeCell ref="B14:C14"/>
    <mergeCell ref="B3:C4"/>
    <mergeCell ref="A2:H2"/>
    <mergeCell ref="A1:H1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Windows User</cp:lastModifiedBy>
  <dcterms:created xsi:type="dcterms:W3CDTF">2021-09-01T05:43:35Z</dcterms:created>
  <dcterms:modified xsi:type="dcterms:W3CDTF">2021-09-03T07:13:13Z</dcterms:modified>
</cp:coreProperties>
</file>