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095" windowHeight="11760" activeTab="1"/>
  </bookViews>
  <sheets>
    <sheet name="Расчет НМЦ ПД" sheetId="1" r:id="rId1"/>
    <sheet name="Расчет НМЦ ОМС" sheetId="4" r:id="rId2"/>
  </sheets>
  <calcPr calcId="125725" refMode="R1C1"/>
</workbook>
</file>

<file path=xl/calcChain.xml><?xml version="1.0" encoding="utf-8"?>
<calcChain xmlns="http://schemas.openxmlformats.org/spreadsheetml/2006/main">
  <c r="H26" i="1"/>
  <c r="H11" i="4"/>
  <c r="Q11" s="1"/>
  <c r="R11" s="1"/>
  <c r="L10"/>
  <c r="H10"/>
  <c r="H12" s="1"/>
  <c r="H9"/>
  <c r="Q9" s="1"/>
  <c r="R9" s="1"/>
  <c r="P12"/>
  <c r="L10" i="1"/>
  <c r="Q10" s="1"/>
  <c r="R10" s="1"/>
  <c r="L9"/>
  <c r="H10"/>
  <c r="H11"/>
  <c r="Q11" s="1"/>
  <c r="R11" s="1"/>
  <c r="H12"/>
  <c r="Q12" s="1"/>
  <c r="R12" s="1"/>
  <c r="H13"/>
  <c r="H14"/>
  <c r="H15"/>
  <c r="Q15" s="1"/>
  <c r="R15" s="1"/>
  <c r="H16"/>
  <c r="H17"/>
  <c r="H18"/>
  <c r="H19"/>
  <c r="Q19" s="1"/>
  <c r="R19" s="1"/>
  <c r="H20"/>
  <c r="Q20" s="1"/>
  <c r="R20" s="1"/>
  <c r="H21"/>
  <c r="H22"/>
  <c r="H23"/>
  <c r="Q23" s="1"/>
  <c r="R23" s="1"/>
  <c r="H24"/>
  <c r="Q24" s="1"/>
  <c r="R24" s="1"/>
  <c r="H25"/>
  <c r="H9"/>
  <c r="Q25"/>
  <c r="R25" s="1"/>
  <c r="Q22"/>
  <c r="R22" s="1"/>
  <c r="Q13"/>
  <c r="R13" s="1"/>
  <c r="Q14"/>
  <c r="R14" s="1"/>
  <c r="Q16"/>
  <c r="R16" s="1"/>
  <c r="Q17"/>
  <c r="R17" s="1"/>
  <c r="Q18"/>
  <c r="R18" s="1"/>
  <c r="Q21"/>
  <c r="R21" s="1"/>
  <c r="P9"/>
  <c r="Q10" i="4" l="1"/>
  <c r="R10" s="1"/>
  <c r="L12"/>
  <c r="Q9" i="1"/>
  <c r="Q26" s="1"/>
  <c r="L26"/>
  <c r="P26"/>
  <c r="R12" i="4" l="1"/>
  <c r="Q12"/>
  <c r="R9" i="1"/>
  <c r="R26" s="1"/>
</calcChain>
</file>

<file path=xl/sharedStrings.xml><?xml version="1.0" encoding="utf-8"?>
<sst xmlns="http://schemas.openxmlformats.org/spreadsheetml/2006/main" count="96" uniqueCount="62">
  <si>
    <t>№№ п/п</t>
  </si>
  <si>
    <t>Наименование товара</t>
  </si>
  <si>
    <t>Кол-во</t>
  </si>
  <si>
    <t>Цена за единицу, без НДС, руб.</t>
  </si>
  <si>
    <t>НДС (10%), руб.</t>
  </si>
  <si>
    <t>1.</t>
  </si>
  <si>
    <t>Набор реагентов «ДС- ИФА-ВИЧ-АГАТ- СКРИН»</t>
  </si>
  <si>
    <t>96 (12х8),</t>
  </si>
  <si>
    <t>2.</t>
  </si>
  <si>
    <t>Набор реагентов «ДС- ВЛК-ВИЧ-Ag(p24)»</t>
  </si>
  <si>
    <t>24 фл./уп</t>
  </si>
  <si>
    <t>3.</t>
  </si>
  <si>
    <t>Набор реагентов «ДС- ВЛК-анти-ВИЧ-1»</t>
  </si>
  <si>
    <t>4.</t>
  </si>
  <si>
    <t>Набор реагентов</t>
  </si>
  <si>
    <t>16 фл./уп</t>
  </si>
  <si>
    <t>5.</t>
  </si>
  <si>
    <t>8 фл./уп</t>
  </si>
  <si>
    <t>6.</t>
  </si>
  <si>
    <t>10 фл.</t>
  </si>
  <si>
    <t>7.</t>
  </si>
  <si>
    <t>20 фл./уп.</t>
  </si>
  <si>
    <t>8.</t>
  </si>
  <si>
    <t>Набор реагентов «ДС- ИФА-HBsAg»</t>
  </si>
  <si>
    <t>9.</t>
  </si>
  <si>
    <t>Набор реагентов «ДС- ВЛК-HBsAg»</t>
  </si>
  <si>
    <t>24 флакона</t>
  </si>
  <si>
    <t>10.</t>
  </si>
  <si>
    <t>Набор реагентов «ДС- CO-HBsAg»</t>
  </si>
  <si>
    <t>1 фл.– станд. образец 9 фл.- с отрицат.</t>
  </si>
  <si>
    <t>11.</t>
  </si>
  <si>
    <t>Набор реагентов «ИФА- АНТИ-HCV»</t>
  </si>
  <si>
    <t>12.</t>
  </si>
  <si>
    <t>Набор реагентов «ДС- ВЛК-анти-HCV»</t>
  </si>
  <si>
    <t>13.</t>
  </si>
  <si>
    <t>Набор реагентов «ДС- Стандартная панель-анти- HCV»</t>
  </si>
  <si>
    <t>положит. образцами 8 фл.</t>
  </si>
  <si>
    <t>14.</t>
  </si>
  <si>
    <t>Набор реагентов «ИФА- АНТИ-ЛЮИС»</t>
  </si>
  <si>
    <t>15.</t>
  </si>
  <si>
    <t>Набор реагентов «ДС- ВЛК-анти-ЛЮИС»</t>
  </si>
  <si>
    <t>24 фл.</t>
  </si>
  <si>
    <t>Набор реагентов «ДС- ИФА-ТИРОИД-ТТГ»</t>
  </si>
  <si>
    <t>Набор реагентов «ДС- ИФА-Тироид-Т4общий»</t>
  </si>
  <si>
    <t>Набор реагентов «ДС- ИФА-Тироид-</t>
  </si>
  <si>
    <t>ДС-ИФА-АНТИ-SARS- CoV-2-G</t>
  </si>
  <si>
    <t>ДС-ИФА-АНТИ-SARS- CoV-2-М</t>
  </si>
  <si>
    <t>Ит о г о в а я  с у мм а</t>
  </si>
  <si>
    <t>Ед. измерения, дозировка</t>
  </si>
  <si>
    <t>Цена за ед. измер, с НДС.</t>
  </si>
  <si>
    <t>Сумма с НДС, руб.</t>
  </si>
  <si>
    <t>24 флакона по 0,5 мл.</t>
  </si>
  <si>
    <t>КП-1</t>
  </si>
  <si>
    <t>КП-2</t>
  </si>
  <si>
    <t>КП-3</t>
  </si>
  <si>
    <t>НМЦ, руб</t>
  </si>
  <si>
    <t>НМЦ, руб. договора</t>
  </si>
  <si>
    <r>
      <rPr>
        <sz val="12"/>
        <color rgb="FF3B3D42"/>
        <rFont val="Times New Roman"/>
        <family val="1"/>
        <charset val="204"/>
      </rPr>
      <t>10 000</t>
    </r>
    <r>
      <rPr>
        <sz val="12"/>
        <color rgb="FF5D5D62"/>
        <rFont val="Times New Roman"/>
        <family val="1"/>
        <charset val="204"/>
      </rPr>
      <t>,</t>
    </r>
    <r>
      <rPr>
        <sz val="12"/>
        <color rgb="FF3B3D42"/>
        <rFont val="Times New Roman"/>
        <family val="1"/>
        <charset val="204"/>
      </rPr>
      <t>00</t>
    </r>
  </si>
  <si>
    <t>ЧУЗ "РЖД-Медицина г. Волхов"</t>
  </si>
  <si>
    <t>Расчет НМЦ  ОМС</t>
  </si>
  <si>
    <t xml:space="preserve">ЧУЗ "РЖД-Медицина г. Волхов" </t>
  </si>
  <si>
    <t>Расчет НМЦ (ПД)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</si>
</sst>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3B3D42"/>
      <name val="Times New Roman"/>
      <family val="1"/>
      <charset val="204"/>
    </font>
    <font>
      <sz val="12"/>
      <color rgb="FF5D5D62"/>
      <name val="Times New Roman"/>
      <family val="1"/>
      <charset val="204"/>
    </font>
    <font>
      <sz val="12"/>
      <color rgb="FF525259"/>
      <name val="Times New Roman"/>
      <family val="1"/>
      <charset val="204"/>
    </font>
    <font>
      <sz val="12"/>
      <color rgb="FF424449"/>
      <name val="Times New Roman"/>
      <family val="1"/>
      <charset val="204"/>
    </font>
    <font>
      <sz val="12"/>
      <color rgb="FF5E6064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shrinkToFit="1"/>
    </xf>
    <xf numFmtId="2" fontId="10" fillId="0" borderId="12" xfId="0" applyNumberFormat="1" applyFont="1" applyFill="1" applyBorder="1" applyAlignment="1">
      <alignment horizontal="center" vertical="center" shrinkToFit="1"/>
    </xf>
    <xf numFmtId="2" fontId="11" fillId="0" borderId="12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2" fontId="12" fillId="0" borderId="14" xfId="0" applyNumberFormat="1" applyFont="1" applyBorder="1" applyAlignment="1">
      <alignment horizontal="center" vertical="center"/>
    </xf>
    <xf numFmtId="2" fontId="12" fillId="0" borderId="12" xfId="0" applyNumberFormat="1" applyFont="1" applyBorder="1" applyAlignment="1">
      <alignment horizontal="center" vertical="center"/>
    </xf>
    <xf numFmtId="2" fontId="12" fillId="0" borderId="16" xfId="0" applyNumberFormat="1" applyFont="1" applyBorder="1" applyAlignment="1">
      <alignment horizontal="center" vertical="center"/>
    </xf>
    <xf numFmtId="2" fontId="12" fillId="0" borderId="15" xfId="0" applyNumberFormat="1" applyFont="1" applyBorder="1" applyAlignment="1">
      <alignment horizontal="center" vertical="center"/>
    </xf>
    <xf numFmtId="2" fontId="12" fillId="0" borderId="17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opLeftCell="A4" workbookViewId="0">
      <selection activeCell="H26" sqref="H26"/>
    </sheetView>
  </sheetViews>
  <sheetFormatPr defaultRowHeight="15"/>
  <cols>
    <col min="2" max="2" width="37.140625" customWidth="1"/>
    <col min="3" max="3" width="17.5703125" customWidth="1"/>
    <col min="4" max="4" width="10.140625" customWidth="1"/>
    <col min="5" max="5" width="11.5703125" customWidth="1"/>
    <col min="6" max="6" width="11" customWidth="1"/>
    <col min="7" max="7" width="11.5703125" customWidth="1"/>
    <col min="8" max="8" width="11" customWidth="1"/>
    <col min="9" max="9" width="11.7109375" customWidth="1"/>
    <col min="17" max="17" width="10.42578125" customWidth="1"/>
    <col min="18" max="18" width="11.7109375" customWidth="1"/>
  </cols>
  <sheetData>
    <row r="1" spans="1:18">
      <c r="G1" t="s">
        <v>60</v>
      </c>
    </row>
    <row r="3" spans="1:18">
      <c r="G3" s="28" t="s">
        <v>61</v>
      </c>
      <c r="H3" s="28"/>
      <c r="I3" s="28"/>
    </row>
    <row r="5" spans="1:18" ht="15.75" thickBot="1">
      <c r="E5" s="33" t="s">
        <v>52</v>
      </c>
      <c r="F5" s="34"/>
      <c r="G5" s="34"/>
      <c r="H5" s="35"/>
      <c r="I5" s="33" t="s">
        <v>53</v>
      </c>
      <c r="J5" s="34"/>
      <c r="K5" s="34"/>
      <c r="L5" s="35"/>
      <c r="M5" s="33" t="s">
        <v>54</v>
      </c>
      <c r="N5" s="34"/>
      <c r="O5" s="34"/>
      <c r="P5" s="35"/>
      <c r="Q5" s="36" t="s">
        <v>55</v>
      </c>
      <c r="R5" s="31" t="s">
        <v>56</v>
      </c>
    </row>
    <row r="6" spans="1:18" ht="25.5" customHeight="1">
      <c r="A6" s="1"/>
      <c r="B6" s="39" t="s">
        <v>1</v>
      </c>
      <c r="C6" s="39" t="s">
        <v>48</v>
      </c>
      <c r="D6" s="39" t="s">
        <v>2</v>
      </c>
      <c r="E6" s="29" t="s">
        <v>3</v>
      </c>
      <c r="F6" s="29" t="s">
        <v>4</v>
      </c>
      <c r="G6" s="29" t="s">
        <v>49</v>
      </c>
      <c r="H6" s="42" t="s">
        <v>50</v>
      </c>
      <c r="I6" s="29" t="s">
        <v>3</v>
      </c>
      <c r="J6" s="29" t="s">
        <v>4</v>
      </c>
      <c r="K6" s="29" t="s">
        <v>49</v>
      </c>
      <c r="L6" s="42" t="s">
        <v>50</v>
      </c>
      <c r="M6" s="29" t="s">
        <v>3</v>
      </c>
      <c r="N6" s="29" t="s">
        <v>4</v>
      </c>
      <c r="O6" s="29" t="s">
        <v>49</v>
      </c>
      <c r="P6" s="30" t="s">
        <v>50</v>
      </c>
      <c r="Q6" s="37"/>
      <c r="R6" s="32"/>
    </row>
    <row r="7" spans="1:18">
      <c r="A7" s="2"/>
      <c r="B7" s="29"/>
      <c r="C7" s="29"/>
      <c r="D7" s="29"/>
      <c r="E7" s="29"/>
      <c r="F7" s="29"/>
      <c r="G7" s="29"/>
      <c r="H7" s="42"/>
      <c r="I7" s="29"/>
      <c r="J7" s="29"/>
      <c r="K7" s="29"/>
      <c r="L7" s="42"/>
      <c r="M7" s="29"/>
      <c r="N7" s="29"/>
      <c r="O7" s="29"/>
      <c r="P7" s="30"/>
      <c r="Q7" s="37"/>
      <c r="R7" s="32"/>
    </row>
    <row r="8" spans="1:18" ht="15.75" thickBot="1">
      <c r="A8" s="3" t="s">
        <v>0</v>
      </c>
      <c r="B8" s="40"/>
      <c r="C8" s="40"/>
      <c r="D8" s="40"/>
      <c r="E8" s="40"/>
      <c r="F8" s="40"/>
      <c r="G8" s="40"/>
      <c r="H8" s="44"/>
      <c r="I8" s="29"/>
      <c r="J8" s="29"/>
      <c r="K8" s="29"/>
      <c r="L8" s="42"/>
      <c r="M8" s="29"/>
      <c r="N8" s="29"/>
      <c r="O8" s="29"/>
      <c r="P8" s="30"/>
      <c r="Q8" s="37"/>
      <c r="R8" s="32"/>
    </row>
    <row r="9" spans="1:18" ht="45" customHeight="1" thickBot="1">
      <c r="A9" s="7" t="s">
        <v>5</v>
      </c>
      <c r="B9" s="20" t="s">
        <v>6</v>
      </c>
      <c r="C9" s="7" t="s">
        <v>7</v>
      </c>
      <c r="D9" s="7">
        <v>2</v>
      </c>
      <c r="E9" s="8">
        <v>9818.18</v>
      </c>
      <c r="F9" s="9">
        <v>981.82</v>
      </c>
      <c r="G9" s="9">
        <v>10800</v>
      </c>
      <c r="H9" s="9">
        <f>G9*D9</f>
        <v>21600</v>
      </c>
      <c r="I9" s="10" t="s">
        <v>57</v>
      </c>
      <c r="J9" s="11">
        <v>1000</v>
      </c>
      <c r="K9" s="11">
        <v>11000</v>
      </c>
      <c r="L9" s="11">
        <f>K9*D9</f>
        <v>22000</v>
      </c>
      <c r="M9" s="11">
        <v>10454.549999999999</v>
      </c>
      <c r="N9" s="11">
        <v>1045.45</v>
      </c>
      <c r="O9" s="11">
        <v>11500</v>
      </c>
      <c r="P9" s="11">
        <f>O9*D9</f>
        <v>23000</v>
      </c>
      <c r="Q9" s="21">
        <f>(P9+L9+H9)/3</f>
        <v>22200</v>
      </c>
      <c r="R9" s="24">
        <f>Q9</f>
        <v>22200</v>
      </c>
    </row>
    <row r="10" spans="1:18" ht="32.25" customHeight="1" thickBot="1">
      <c r="A10" s="7" t="s">
        <v>8</v>
      </c>
      <c r="B10" s="20" t="s">
        <v>9</v>
      </c>
      <c r="C10" s="7" t="s">
        <v>10</v>
      </c>
      <c r="D10" s="7">
        <v>1</v>
      </c>
      <c r="E10" s="8">
        <v>4454.55</v>
      </c>
      <c r="F10" s="9">
        <v>445.45</v>
      </c>
      <c r="G10" s="9">
        <v>4900</v>
      </c>
      <c r="H10" s="9">
        <f t="shared" ref="H10:H25" si="0">G10*D10</f>
        <v>4900</v>
      </c>
      <c r="I10" s="12">
        <v>4545.45</v>
      </c>
      <c r="J10" s="13">
        <v>454.55</v>
      </c>
      <c r="K10" s="13">
        <v>5000</v>
      </c>
      <c r="L10" s="13">
        <f>K10*D10</f>
        <v>5000</v>
      </c>
      <c r="M10" s="13">
        <v>5000</v>
      </c>
      <c r="N10" s="13">
        <v>500</v>
      </c>
      <c r="O10" s="13">
        <v>5500</v>
      </c>
      <c r="P10" s="13">
        <v>5500</v>
      </c>
      <c r="Q10" s="22">
        <f t="shared" ref="Q10:Q25" si="1">(P10+L10+H10)/3</f>
        <v>5133.333333333333</v>
      </c>
      <c r="R10" s="24">
        <f t="shared" ref="R10:R25" si="2">Q10</f>
        <v>5133.333333333333</v>
      </c>
    </row>
    <row r="11" spans="1:18" ht="28.5" customHeight="1" thickBot="1">
      <c r="A11" s="7" t="s">
        <v>11</v>
      </c>
      <c r="B11" s="20" t="s">
        <v>12</v>
      </c>
      <c r="C11" s="7" t="s">
        <v>10</v>
      </c>
      <c r="D11" s="7">
        <v>1</v>
      </c>
      <c r="E11" s="9">
        <v>3181.82</v>
      </c>
      <c r="F11" s="9">
        <v>318.18</v>
      </c>
      <c r="G11" s="9">
        <v>3500</v>
      </c>
      <c r="H11" s="9">
        <f t="shared" si="0"/>
        <v>3500</v>
      </c>
      <c r="I11" s="12">
        <v>3363.64</v>
      </c>
      <c r="J11" s="13">
        <v>336.36</v>
      </c>
      <c r="K11" s="13">
        <v>3700</v>
      </c>
      <c r="L11" s="13">
        <v>3700</v>
      </c>
      <c r="M11" s="13">
        <v>3636.36</v>
      </c>
      <c r="N11" s="13">
        <v>363.64</v>
      </c>
      <c r="O11" s="13">
        <v>4000</v>
      </c>
      <c r="P11" s="13">
        <v>4000</v>
      </c>
      <c r="Q11" s="22">
        <f t="shared" si="1"/>
        <v>3733.3333333333335</v>
      </c>
      <c r="R11" s="24">
        <f t="shared" si="2"/>
        <v>3733.3333333333335</v>
      </c>
    </row>
    <row r="12" spans="1:18" ht="19.5" customHeight="1" thickBot="1">
      <c r="A12" s="7" t="s">
        <v>13</v>
      </c>
      <c r="B12" s="20" t="s">
        <v>14</v>
      </c>
      <c r="C12" s="7" t="s">
        <v>15</v>
      </c>
      <c r="D12" s="7">
        <v>1</v>
      </c>
      <c r="E12" s="8">
        <v>18181.82</v>
      </c>
      <c r="F12" s="8">
        <v>1818.18</v>
      </c>
      <c r="G12" s="9">
        <v>20000</v>
      </c>
      <c r="H12" s="9">
        <f t="shared" si="0"/>
        <v>20000</v>
      </c>
      <c r="I12" s="12">
        <v>18363.64</v>
      </c>
      <c r="J12" s="13">
        <v>1836.36</v>
      </c>
      <c r="K12" s="13">
        <v>20200</v>
      </c>
      <c r="L12" s="13">
        <v>20200</v>
      </c>
      <c r="M12" s="13">
        <v>18363.36</v>
      </c>
      <c r="N12" s="13">
        <v>1863.64</v>
      </c>
      <c r="O12" s="13">
        <v>20500</v>
      </c>
      <c r="P12" s="13">
        <v>20500</v>
      </c>
      <c r="Q12" s="22">
        <f t="shared" si="1"/>
        <v>20233.333333333332</v>
      </c>
      <c r="R12" s="24">
        <f t="shared" si="2"/>
        <v>20233.333333333332</v>
      </c>
    </row>
    <row r="13" spans="1:18" ht="15.75" customHeight="1" thickBot="1">
      <c r="A13" s="7" t="s">
        <v>16</v>
      </c>
      <c r="B13" s="20" t="s">
        <v>14</v>
      </c>
      <c r="C13" s="7" t="s">
        <v>17</v>
      </c>
      <c r="D13" s="7">
        <v>1</v>
      </c>
      <c r="E13" s="8">
        <v>18181.82</v>
      </c>
      <c r="F13" s="8">
        <v>1818.18</v>
      </c>
      <c r="G13" s="9">
        <v>20000</v>
      </c>
      <c r="H13" s="9">
        <f t="shared" si="0"/>
        <v>20000</v>
      </c>
      <c r="I13" s="12">
        <v>18363.64</v>
      </c>
      <c r="J13" s="13">
        <v>1836.36</v>
      </c>
      <c r="K13" s="13">
        <v>20200</v>
      </c>
      <c r="L13" s="13">
        <v>20200</v>
      </c>
      <c r="M13" s="13">
        <v>18363.36</v>
      </c>
      <c r="N13" s="13">
        <v>1863.64</v>
      </c>
      <c r="O13" s="13">
        <v>20500</v>
      </c>
      <c r="P13" s="13">
        <v>20500</v>
      </c>
      <c r="Q13" s="22">
        <f t="shared" si="1"/>
        <v>20233.333333333332</v>
      </c>
      <c r="R13" s="24">
        <f t="shared" si="2"/>
        <v>20233.333333333332</v>
      </c>
    </row>
    <row r="14" spans="1:18" ht="15.75" customHeight="1" thickBot="1">
      <c r="A14" s="7" t="s">
        <v>18</v>
      </c>
      <c r="B14" s="20" t="s">
        <v>14</v>
      </c>
      <c r="C14" s="7" t="s">
        <v>19</v>
      </c>
      <c r="D14" s="7">
        <v>1</v>
      </c>
      <c r="E14" s="8">
        <v>24636.36</v>
      </c>
      <c r="F14" s="8">
        <v>2463.64</v>
      </c>
      <c r="G14" s="9">
        <v>27100</v>
      </c>
      <c r="H14" s="9">
        <f t="shared" si="0"/>
        <v>27100</v>
      </c>
      <c r="I14" s="14">
        <v>25000</v>
      </c>
      <c r="J14" s="13">
        <v>2500</v>
      </c>
      <c r="K14" s="13">
        <v>27500</v>
      </c>
      <c r="L14" s="13">
        <v>27500</v>
      </c>
      <c r="M14" s="13">
        <v>25454.55</v>
      </c>
      <c r="N14" s="13">
        <v>2545.4499999999998</v>
      </c>
      <c r="O14" s="13">
        <v>28000</v>
      </c>
      <c r="P14" s="13">
        <v>28000</v>
      </c>
      <c r="Q14" s="22">
        <f t="shared" si="1"/>
        <v>27533.333333333332</v>
      </c>
      <c r="R14" s="24">
        <f t="shared" si="2"/>
        <v>27533.333333333332</v>
      </c>
    </row>
    <row r="15" spans="1:18" ht="16.5" customHeight="1" thickBot="1">
      <c r="A15" s="7" t="s">
        <v>20</v>
      </c>
      <c r="B15" s="20" t="s">
        <v>14</v>
      </c>
      <c r="C15" s="7" t="s">
        <v>21</v>
      </c>
      <c r="D15" s="7">
        <v>1</v>
      </c>
      <c r="E15" s="9">
        <v>15000</v>
      </c>
      <c r="F15" s="8">
        <v>1500</v>
      </c>
      <c r="G15" s="9">
        <v>16500</v>
      </c>
      <c r="H15" s="9">
        <f t="shared" si="0"/>
        <v>16500</v>
      </c>
      <c r="I15" s="12">
        <v>15181.82</v>
      </c>
      <c r="J15" s="13">
        <v>1518.18</v>
      </c>
      <c r="K15" s="13">
        <v>16700</v>
      </c>
      <c r="L15" s="13">
        <v>16700</v>
      </c>
      <c r="M15" s="13">
        <v>15454.55</v>
      </c>
      <c r="N15" s="13">
        <v>1545.45</v>
      </c>
      <c r="O15" s="13">
        <v>17000</v>
      </c>
      <c r="P15" s="13">
        <v>17000</v>
      </c>
      <c r="Q15" s="22">
        <f t="shared" si="1"/>
        <v>16733.333333333332</v>
      </c>
      <c r="R15" s="24">
        <f t="shared" si="2"/>
        <v>16733.333333333332</v>
      </c>
    </row>
    <row r="16" spans="1:18" ht="23.25" customHeight="1" thickBot="1">
      <c r="A16" s="7" t="s">
        <v>22</v>
      </c>
      <c r="B16" s="20" t="s">
        <v>23</v>
      </c>
      <c r="C16" s="7">
        <v>96</v>
      </c>
      <c r="D16" s="7">
        <v>2</v>
      </c>
      <c r="E16" s="8">
        <v>2181.8200000000002</v>
      </c>
      <c r="F16" s="9">
        <v>218.18</v>
      </c>
      <c r="G16" s="9">
        <v>2400</v>
      </c>
      <c r="H16" s="9">
        <f t="shared" si="0"/>
        <v>4800</v>
      </c>
      <c r="I16" s="12">
        <v>2272.73</v>
      </c>
      <c r="J16" s="13">
        <v>227.27</v>
      </c>
      <c r="K16" s="13">
        <v>2500</v>
      </c>
      <c r="L16" s="13">
        <v>5000</v>
      </c>
      <c r="M16" s="13">
        <v>2727.27</v>
      </c>
      <c r="N16" s="13">
        <v>272.73</v>
      </c>
      <c r="O16" s="13">
        <v>3000</v>
      </c>
      <c r="P16" s="13">
        <v>6000</v>
      </c>
      <c r="Q16" s="22">
        <f t="shared" si="1"/>
        <v>5266.666666666667</v>
      </c>
      <c r="R16" s="24">
        <f t="shared" si="2"/>
        <v>5266.666666666667</v>
      </c>
    </row>
    <row r="17" spans="1:18" ht="24" customHeight="1" thickBot="1">
      <c r="A17" s="7" t="s">
        <v>24</v>
      </c>
      <c r="B17" s="20" t="s">
        <v>25</v>
      </c>
      <c r="C17" s="7" t="s">
        <v>51</v>
      </c>
      <c r="D17" s="7">
        <v>1</v>
      </c>
      <c r="E17" s="8">
        <v>3181.82</v>
      </c>
      <c r="F17" s="9">
        <v>318.18</v>
      </c>
      <c r="G17" s="9">
        <v>3500</v>
      </c>
      <c r="H17" s="9">
        <f t="shared" si="0"/>
        <v>3500</v>
      </c>
      <c r="I17" s="14">
        <v>3363.64</v>
      </c>
      <c r="J17" s="13">
        <v>336.36</v>
      </c>
      <c r="K17" s="13">
        <v>3700</v>
      </c>
      <c r="L17" s="13">
        <v>3700</v>
      </c>
      <c r="M17" s="13">
        <v>3636.36</v>
      </c>
      <c r="N17" s="13">
        <v>363.64</v>
      </c>
      <c r="O17" s="13">
        <v>4000</v>
      </c>
      <c r="P17" s="13">
        <v>4000</v>
      </c>
      <c r="Q17" s="22">
        <f t="shared" si="1"/>
        <v>3733.3333333333335</v>
      </c>
      <c r="R17" s="24">
        <f t="shared" si="2"/>
        <v>3733.3333333333335</v>
      </c>
    </row>
    <row r="18" spans="1:18" ht="44.25" customHeight="1" thickBot="1">
      <c r="A18" s="7" t="s">
        <v>27</v>
      </c>
      <c r="B18" s="20" t="s">
        <v>28</v>
      </c>
      <c r="C18" s="7" t="s">
        <v>29</v>
      </c>
      <c r="D18" s="7">
        <v>1</v>
      </c>
      <c r="E18" s="8">
        <v>25727.27</v>
      </c>
      <c r="F18" s="8">
        <v>2572.73</v>
      </c>
      <c r="G18" s="9">
        <v>28300</v>
      </c>
      <c r="H18" s="9">
        <f t="shared" si="0"/>
        <v>28300</v>
      </c>
      <c r="I18" s="12">
        <v>25909.09</v>
      </c>
      <c r="J18" s="13">
        <v>2509.91</v>
      </c>
      <c r="K18" s="13">
        <v>28500</v>
      </c>
      <c r="L18" s="13">
        <v>28500</v>
      </c>
      <c r="M18" s="13">
        <v>26363.64</v>
      </c>
      <c r="N18" s="13">
        <v>2636.36</v>
      </c>
      <c r="O18" s="13">
        <v>29000</v>
      </c>
      <c r="P18" s="13">
        <v>29000</v>
      </c>
      <c r="Q18" s="22">
        <f t="shared" si="1"/>
        <v>28600</v>
      </c>
      <c r="R18" s="24">
        <f t="shared" si="2"/>
        <v>28600</v>
      </c>
    </row>
    <row r="19" spans="1:18" ht="19.5" customHeight="1" thickBot="1">
      <c r="A19" s="7" t="s">
        <v>30</v>
      </c>
      <c r="B19" s="20" t="s">
        <v>31</v>
      </c>
      <c r="C19" s="7">
        <v>96</v>
      </c>
      <c r="D19" s="7">
        <v>2</v>
      </c>
      <c r="E19" s="8">
        <v>3181.82</v>
      </c>
      <c r="F19" s="9">
        <v>318.18</v>
      </c>
      <c r="G19" s="9">
        <v>3500</v>
      </c>
      <c r="H19" s="9">
        <f t="shared" si="0"/>
        <v>7000</v>
      </c>
      <c r="I19" s="15">
        <v>3363.64</v>
      </c>
      <c r="J19" s="13">
        <v>336.36</v>
      </c>
      <c r="K19" s="13">
        <v>3700</v>
      </c>
      <c r="L19" s="13">
        <v>7400</v>
      </c>
      <c r="M19" s="13">
        <v>3636.36</v>
      </c>
      <c r="N19" s="13">
        <v>363.64</v>
      </c>
      <c r="O19" s="13">
        <v>4000</v>
      </c>
      <c r="P19" s="13">
        <v>8000</v>
      </c>
      <c r="Q19" s="22">
        <f t="shared" si="1"/>
        <v>7466.666666666667</v>
      </c>
      <c r="R19" s="24">
        <f t="shared" si="2"/>
        <v>7466.666666666667</v>
      </c>
    </row>
    <row r="20" spans="1:18" ht="18" customHeight="1" thickBot="1">
      <c r="A20" s="7" t="s">
        <v>32</v>
      </c>
      <c r="B20" s="20" t="s">
        <v>33</v>
      </c>
      <c r="C20" s="7" t="s">
        <v>26</v>
      </c>
      <c r="D20" s="7">
        <v>1</v>
      </c>
      <c r="E20" s="8">
        <v>3181.82</v>
      </c>
      <c r="F20" s="9">
        <v>318.18</v>
      </c>
      <c r="G20" s="9">
        <v>3500</v>
      </c>
      <c r="H20" s="9">
        <f t="shared" si="0"/>
        <v>3500</v>
      </c>
      <c r="I20" s="15">
        <v>3363.64</v>
      </c>
      <c r="J20" s="13">
        <v>336.36</v>
      </c>
      <c r="K20" s="13">
        <v>3700</v>
      </c>
      <c r="L20" s="13">
        <v>3700</v>
      </c>
      <c r="M20" s="13">
        <v>3636.36</v>
      </c>
      <c r="N20" s="13">
        <v>363.64</v>
      </c>
      <c r="O20" s="13">
        <v>4000</v>
      </c>
      <c r="P20" s="13">
        <v>4000</v>
      </c>
      <c r="Q20" s="22">
        <f t="shared" si="1"/>
        <v>3733.3333333333335</v>
      </c>
      <c r="R20" s="24">
        <f t="shared" si="2"/>
        <v>3733.3333333333335</v>
      </c>
    </row>
    <row r="21" spans="1:18" ht="31.5" customHeight="1" thickBot="1">
      <c r="A21" s="7" t="s">
        <v>34</v>
      </c>
      <c r="B21" s="20" t="s">
        <v>35</v>
      </c>
      <c r="C21" s="7" t="s">
        <v>36</v>
      </c>
      <c r="D21" s="7">
        <v>1</v>
      </c>
      <c r="E21" s="9">
        <v>15000</v>
      </c>
      <c r="F21" s="8">
        <v>1500</v>
      </c>
      <c r="G21" s="9">
        <v>16500</v>
      </c>
      <c r="H21" s="9">
        <f t="shared" si="0"/>
        <v>16500</v>
      </c>
      <c r="I21" s="16">
        <v>15181.82</v>
      </c>
      <c r="J21" s="13">
        <v>1518.18</v>
      </c>
      <c r="K21" s="13">
        <v>16700</v>
      </c>
      <c r="L21" s="13">
        <v>16700</v>
      </c>
      <c r="M21" s="13">
        <v>15454.55</v>
      </c>
      <c r="N21" s="13">
        <v>1545.45</v>
      </c>
      <c r="O21" s="13">
        <v>17000</v>
      </c>
      <c r="P21" s="13">
        <v>17000</v>
      </c>
      <c r="Q21" s="22">
        <f t="shared" si="1"/>
        <v>16733.333333333332</v>
      </c>
      <c r="R21" s="24">
        <f t="shared" si="2"/>
        <v>16733.333333333332</v>
      </c>
    </row>
    <row r="22" spans="1:18" ht="32.25" customHeight="1" thickBot="1">
      <c r="A22" s="7" t="s">
        <v>37</v>
      </c>
      <c r="B22" s="20" t="s">
        <v>38</v>
      </c>
      <c r="C22" s="7">
        <v>96</v>
      </c>
      <c r="D22" s="7">
        <v>1</v>
      </c>
      <c r="E22" s="9">
        <v>6636.36</v>
      </c>
      <c r="F22" s="9">
        <v>663.64</v>
      </c>
      <c r="G22" s="9">
        <v>7300</v>
      </c>
      <c r="H22" s="9">
        <f t="shared" si="0"/>
        <v>7300</v>
      </c>
      <c r="I22" s="17">
        <v>6818.18</v>
      </c>
      <c r="J22" s="13">
        <v>681.82</v>
      </c>
      <c r="K22" s="13">
        <v>7500</v>
      </c>
      <c r="L22" s="13">
        <v>7500</v>
      </c>
      <c r="M22" s="13">
        <v>7272.73</v>
      </c>
      <c r="N22" s="13">
        <v>727.27</v>
      </c>
      <c r="O22" s="13">
        <v>8000</v>
      </c>
      <c r="P22" s="13">
        <v>8000</v>
      </c>
      <c r="Q22" s="22">
        <f t="shared" si="1"/>
        <v>7600</v>
      </c>
      <c r="R22" s="24">
        <f t="shared" si="2"/>
        <v>7600</v>
      </c>
    </row>
    <row r="23" spans="1:18" ht="27.75" customHeight="1" thickBot="1">
      <c r="A23" s="7" t="s">
        <v>39</v>
      </c>
      <c r="B23" s="20" t="s">
        <v>40</v>
      </c>
      <c r="C23" s="7" t="s">
        <v>41</v>
      </c>
      <c r="D23" s="7">
        <v>1</v>
      </c>
      <c r="E23" s="9">
        <v>3181.82</v>
      </c>
      <c r="F23" s="9">
        <v>318.18</v>
      </c>
      <c r="G23" s="9">
        <v>3500</v>
      </c>
      <c r="H23" s="9">
        <f t="shared" si="0"/>
        <v>3500</v>
      </c>
      <c r="I23" s="12">
        <v>3363.64</v>
      </c>
      <c r="J23" s="13">
        <v>336.36</v>
      </c>
      <c r="K23" s="13">
        <v>3700</v>
      </c>
      <c r="L23" s="13">
        <v>3700</v>
      </c>
      <c r="M23" s="13">
        <v>3636.36</v>
      </c>
      <c r="N23" s="13">
        <v>363.64</v>
      </c>
      <c r="O23" s="13">
        <v>4000</v>
      </c>
      <c r="P23" s="13">
        <v>4000</v>
      </c>
      <c r="Q23" s="22">
        <f t="shared" si="1"/>
        <v>3733.3333333333335</v>
      </c>
      <c r="R23" s="24">
        <f t="shared" si="2"/>
        <v>3733.3333333333335</v>
      </c>
    </row>
    <row r="24" spans="1:18" ht="21" customHeight="1" thickBot="1">
      <c r="A24" s="7">
        <v>16</v>
      </c>
      <c r="B24" s="20" t="s">
        <v>45</v>
      </c>
      <c r="C24" s="7">
        <v>96</v>
      </c>
      <c r="D24" s="7">
        <v>1</v>
      </c>
      <c r="E24" s="8">
        <v>10545.45</v>
      </c>
      <c r="F24" s="8">
        <v>1054.55</v>
      </c>
      <c r="G24" s="9">
        <v>11600</v>
      </c>
      <c r="H24" s="9">
        <f t="shared" si="0"/>
        <v>11600</v>
      </c>
      <c r="I24" s="13">
        <v>10909.09</v>
      </c>
      <c r="J24" s="13">
        <v>1090.9100000000001</v>
      </c>
      <c r="K24" s="13">
        <v>12000</v>
      </c>
      <c r="L24" s="13">
        <v>12000</v>
      </c>
      <c r="M24" s="13">
        <v>11363.64</v>
      </c>
      <c r="N24" s="13">
        <v>1136.3599999999999</v>
      </c>
      <c r="O24" s="13">
        <v>12500</v>
      </c>
      <c r="P24" s="13">
        <v>12500</v>
      </c>
      <c r="Q24" s="22">
        <f t="shared" si="1"/>
        <v>12033.333333333334</v>
      </c>
      <c r="R24" s="24">
        <f t="shared" si="2"/>
        <v>12033.333333333334</v>
      </c>
    </row>
    <row r="25" spans="1:18" ht="17.25" customHeight="1" thickBot="1">
      <c r="A25" s="7">
        <v>17</v>
      </c>
      <c r="B25" s="20" t="s">
        <v>46</v>
      </c>
      <c r="C25" s="7">
        <v>96</v>
      </c>
      <c r="D25" s="7">
        <v>1</v>
      </c>
      <c r="E25" s="8">
        <v>10454.549999999999</v>
      </c>
      <c r="F25" s="8">
        <v>1045.45</v>
      </c>
      <c r="G25" s="9">
        <v>11500</v>
      </c>
      <c r="H25" s="9">
        <f t="shared" si="0"/>
        <v>11500</v>
      </c>
      <c r="I25" s="13">
        <v>10363.36</v>
      </c>
      <c r="J25" s="13">
        <v>1063.6400000000001</v>
      </c>
      <c r="K25" s="13">
        <v>11700</v>
      </c>
      <c r="L25" s="13">
        <v>11700</v>
      </c>
      <c r="M25" s="13">
        <v>10909.09</v>
      </c>
      <c r="N25" s="13">
        <v>1090.9100000000001</v>
      </c>
      <c r="O25" s="13">
        <v>12000</v>
      </c>
      <c r="P25" s="13">
        <v>12000</v>
      </c>
      <c r="Q25" s="22">
        <f t="shared" si="1"/>
        <v>11733.333333333334</v>
      </c>
      <c r="R25" s="24">
        <f t="shared" si="2"/>
        <v>11733.333333333334</v>
      </c>
    </row>
    <row r="26" spans="1:18" ht="16.5" thickBot="1">
      <c r="A26" s="41" t="s">
        <v>47</v>
      </c>
      <c r="B26" s="41"/>
      <c r="C26" s="41"/>
      <c r="D26" s="41"/>
      <c r="E26" s="41"/>
      <c r="F26" s="41"/>
      <c r="G26" s="41"/>
      <c r="H26" s="9">
        <f>SUM(H9:H25)</f>
        <v>211100</v>
      </c>
      <c r="I26" s="43"/>
      <c r="J26" s="43"/>
      <c r="K26" s="43"/>
      <c r="L26" s="26">
        <f>SUM(L9:L25)</f>
        <v>215200</v>
      </c>
      <c r="M26" s="38"/>
      <c r="N26" s="38"/>
      <c r="O26" s="38"/>
      <c r="P26" s="19">
        <f>SUM(P9:P25)</f>
        <v>223000</v>
      </c>
      <c r="Q26" s="23">
        <f>SUM(Q9:Q25)</f>
        <v>216433.33333333337</v>
      </c>
      <c r="R26" s="25">
        <f>SUM(R9:R25)</f>
        <v>216433.33333333337</v>
      </c>
    </row>
  </sheetData>
  <mergeCells count="24">
    <mergeCell ref="M26:O26"/>
    <mergeCell ref="D6:D8"/>
    <mergeCell ref="E6:E8"/>
    <mergeCell ref="B6:B8"/>
    <mergeCell ref="A26:G26"/>
    <mergeCell ref="I6:I8"/>
    <mergeCell ref="J6:J8"/>
    <mergeCell ref="L6:L8"/>
    <mergeCell ref="K6:K8"/>
    <mergeCell ref="I26:K26"/>
    <mergeCell ref="C6:C8"/>
    <mergeCell ref="F6:F8"/>
    <mergeCell ref="G6:G8"/>
    <mergeCell ref="H6:H8"/>
    <mergeCell ref="M6:M8"/>
    <mergeCell ref="N6:N8"/>
    <mergeCell ref="G3:I3"/>
    <mergeCell ref="O6:O8"/>
    <mergeCell ref="P6:P8"/>
    <mergeCell ref="R5:R8"/>
    <mergeCell ref="E5:H5"/>
    <mergeCell ref="I5:L5"/>
    <mergeCell ref="M5:P5"/>
    <mergeCell ref="Q5:Q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"/>
  <sheetViews>
    <sheetView tabSelected="1" workbookViewId="0">
      <selection activeCell="P12" sqref="P12"/>
    </sheetView>
  </sheetViews>
  <sheetFormatPr defaultRowHeight="15"/>
  <cols>
    <col min="2" max="2" width="37.140625" customWidth="1"/>
    <col min="3" max="3" width="17.5703125" customWidth="1"/>
    <col min="4" max="4" width="10.140625" customWidth="1"/>
    <col min="5" max="5" width="11.5703125" customWidth="1"/>
    <col min="6" max="6" width="11" customWidth="1"/>
    <col min="7" max="7" width="11.5703125" customWidth="1"/>
    <col min="8" max="8" width="11" customWidth="1"/>
    <col min="9" max="9" width="11.7109375" customWidth="1"/>
    <col min="17" max="17" width="10.42578125" customWidth="1"/>
    <col min="18" max="18" width="11.7109375" customWidth="1"/>
  </cols>
  <sheetData>
    <row r="1" spans="1:18">
      <c r="F1" s="28" t="s">
        <v>58</v>
      </c>
      <c r="G1" s="28"/>
      <c r="H1" s="28"/>
      <c r="I1" s="28"/>
      <c r="J1" s="28"/>
      <c r="K1" s="28"/>
    </row>
    <row r="2" spans="1:18">
      <c r="F2" s="27"/>
      <c r="G2" s="27"/>
      <c r="H2" s="27"/>
      <c r="I2" s="27"/>
      <c r="J2" s="27"/>
      <c r="K2" s="27"/>
    </row>
    <row r="3" spans="1:18">
      <c r="F3" s="27"/>
      <c r="G3" s="28" t="s">
        <v>59</v>
      </c>
      <c r="H3" s="28"/>
      <c r="I3" s="28"/>
      <c r="J3" s="27"/>
      <c r="K3" s="27"/>
    </row>
    <row r="5" spans="1:18" ht="15.75" thickBot="1">
      <c r="E5" s="33" t="s">
        <v>52</v>
      </c>
      <c r="F5" s="34"/>
      <c r="G5" s="34"/>
      <c r="H5" s="35"/>
      <c r="I5" s="33" t="s">
        <v>53</v>
      </c>
      <c r="J5" s="34"/>
      <c r="K5" s="34"/>
      <c r="L5" s="35"/>
      <c r="M5" s="33" t="s">
        <v>54</v>
      </c>
      <c r="N5" s="34"/>
      <c r="O5" s="34"/>
      <c r="P5" s="35"/>
      <c r="Q5" s="36" t="s">
        <v>55</v>
      </c>
      <c r="R5" s="31" t="s">
        <v>56</v>
      </c>
    </row>
    <row r="6" spans="1:18" ht="25.5" customHeight="1">
      <c r="A6" s="4"/>
      <c r="B6" s="39" t="s">
        <v>1</v>
      </c>
      <c r="C6" s="39" t="s">
        <v>48</v>
      </c>
      <c r="D6" s="39" t="s">
        <v>2</v>
      </c>
      <c r="E6" s="29" t="s">
        <v>3</v>
      </c>
      <c r="F6" s="29" t="s">
        <v>4</v>
      </c>
      <c r="G6" s="29" t="s">
        <v>49</v>
      </c>
      <c r="H6" s="42" t="s">
        <v>50</v>
      </c>
      <c r="I6" s="29" t="s">
        <v>3</v>
      </c>
      <c r="J6" s="29" t="s">
        <v>4</v>
      </c>
      <c r="K6" s="29" t="s">
        <v>49</v>
      </c>
      <c r="L6" s="42" t="s">
        <v>50</v>
      </c>
      <c r="M6" s="29" t="s">
        <v>3</v>
      </c>
      <c r="N6" s="29" t="s">
        <v>4</v>
      </c>
      <c r="O6" s="29" t="s">
        <v>49</v>
      </c>
      <c r="P6" s="30" t="s">
        <v>50</v>
      </c>
      <c r="Q6" s="37"/>
      <c r="R6" s="32"/>
    </row>
    <row r="7" spans="1:18">
      <c r="A7" s="5"/>
      <c r="B7" s="29"/>
      <c r="C7" s="29"/>
      <c r="D7" s="29"/>
      <c r="E7" s="29"/>
      <c r="F7" s="29"/>
      <c r="G7" s="29"/>
      <c r="H7" s="42"/>
      <c r="I7" s="29"/>
      <c r="J7" s="29"/>
      <c r="K7" s="29"/>
      <c r="L7" s="42"/>
      <c r="M7" s="29"/>
      <c r="N7" s="29"/>
      <c r="O7" s="29"/>
      <c r="P7" s="30"/>
      <c r="Q7" s="37"/>
      <c r="R7" s="32"/>
    </row>
    <row r="8" spans="1:18" ht="15.75" thickBot="1">
      <c r="A8" s="6" t="s">
        <v>0</v>
      </c>
      <c r="B8" s="40"/>
      <c r="C8" s="40"/>
      <c r="D8" s="40"/>
      <c r="E8" s="40"/>
      <c r="F8" s="40"/>
      <c r="G8" s="40"/>
      <c r="H8" s="44"/>
      <c r="I8" s="29"/>
      <c r="J8" s="29"/>
      <c r="K8" s="29"/>
      <c r="L8" s="42"/>
      <c r="M8" s="29"/>
      <c r="N8" s="29"/>
      <c r="O8" s="29"/>
      <c r="P8" s="30"/>
      <c r="Q8" s="37"/>
      <c r="R8" s="32"/>
    </row>
    <row r="9" spans="1:18" ht="18.75" customHeight="1" thickBot="1">
      <c r="A9" s="7">
        <v>1</v>
      </c>
      <c r="B9" s="20" t="s">
        <v>42</v>
      </c>
      <c r="C9" s="7">
        <v>96</v>
      </c>
      <c r="D9" s="7">
        <v>2</v>
      </c>
      <c r="E9" s="9">
        <v>3181.82</v>
      </c>
      <c r="F9" s="9">
        <v>318.18</v>
      </c>
      <c r="G9" s="9">
        <v>3500</v>
      </c>
      <c r="H9" s="9">
        <f t="shared" ref="H9:H11" si="0">G9*D9</f>
        <v>7000</v>
      </c>
      <c r="I9" s="13">
        <v>3363.64</v>
      </c>
      <c r="J9" s="13">
        <v>336.36</v>
      </c>
      <c r="K9" s="13">
        <v>3700</v>
      </c>
      <c r="L9" s="13">
        <v>7400</v>
      </c>
      <c r="M9" s="13">
        <v>3636.36</v>
      </c>
      <c r="N9" s="13">
        <v>363.64</v>
      </c>
      <c r="O9" s="13">
        <v>4000</v>
      </c>
      <c r="P9" s="13">
        <v>8000</v>
      </c>
      <c r="Q9" s="22">
        <f t="shared" ref="Q9:Q11" si="1">(P9+L9+H9)/3</f>
        <v>7466.666666666667</v>
      </c>
      <c r="R9" s="24">
        <f t="shared" ref="R9:R11" si="2">Q9</f>
        <v>7466.666666666667</v>
      </c>
    </row>
    <row r="10" spans="1:18" ht="16.5" customHeight="1" thickBot="1">
      <c r="A10" s="7">
        <v>2</v>
      </c>
      <c r="B10" s="20" t="s">
        <v>43</v>
      </c>
      <c r="C10" s="7">
        <v>96</v>
      </c>
      <c r="D10" s="7">
        <v>2</v>
      </c>
      <c r="E10" s="8">
        <v>3000</v>
      </c>
      <c r="F10" s="9">
        <v>300</v>
      </c>
      <c r="G10" s="9">
        <v>3300</v>
      </c>
      <c r="H10" s="9">
        <f t="shared" si="0"/>
        <v>6600</v>
      </c>
      <c r="I10" s="18">
        <v>3181.82</v>
      </c>
      <c r="J10" s="13">
        <v>318.18</v>
      </c>
      <c r="K10" s="13">
        <v>3500</v>
      </c>
      <c r="L10" s="13">
        <f>K10*D10</f>
        <v>7000</v>
      </c>
      <c r="M10" s="13">
        <v>3636.36</v>
      </c>
      <c r="N10" s="13">
        <v>363.64</v>
      </c>
      <c r="O10" s="13">
        <v>4000</v>
      </c>
      <c r="P10" s="13">
        <v>8000</v>
      </c>
      <c r="Q10" s="22">
        <f t="shared" si="1"/>
        <v>7200</v>
      </c>
      <c r="R10" s="24">
        <f t="shared" si="2"/>
        <v>7200</v>
      </c>
    </row>
    <row r="11" spans="1:18" ht="14.25" customHeight="1" thickBot="1">
      <c r="A11" s="7">
        <v>3</v>
      </c>
      <c r="B11" s="20" t="s">
        <v>44</v>
      </c>
      <c r="C11" s="7">
        <v>96</v>
      </c>
      <c r="D11" s="7">
        <v>1</v>
      </c>
      <c r="E11" s="8">
        <v>2909.09</v>
      </c>
      <c r="F11" s="9">
        <v>290.91000000000003</v>
      </c>
      <c r="G11" s="9">
        <v>3200</v>
      </c>
      <c r="H11" s="9">
        <f t="shared" si="0"/>
        <v>3200</v>
      </c>
      <c r="I11" s="13">
        <v>3181.82</v>
      </c>
      <c r="J11" s="13">
        <v>318.18</v>
      </c>
      <c r="K11" s="13">
        <v>3500</v>
      </c>
      <c r="L11" s="13">
        <v>3500</v>
      </c>
      <c r="M11" s="13">
        <v>3636.36</v>
      </c>
      <c r="N11" s="13">
        <v>363.64</v>
      </c>
      <c r="O11" s="13">
        <v>4000</v>
      </c>
      <c r="P11" s="13">
        <v>4000</v>
      </c>
      <c r="Q11" s="22">
        <f t="shared" si="1"/>
        <v>3566.6666666666665</v>
      </c>
      <c r="R11" s="24">
        <f t="shared" si="2"/>
        <v>3566.6666666666665</v>
      </c>
    </row>
    <row r="12" spans="1:18" ht="16.5" thickBot="1">
      <c r="A12" s="41" t="s">
        <v>47</v>
      </c>
      <c r="B12" s="41"/>
      <c r="C12" s="41"/>
      <c r="D12" s="41"/>
      <c r="E12" s="41"/>
      <c r="F12" s="41"/>
      <c r="G12" s="41"/>
      <c r="H12" s="9">
        <f>SUM(H9:H11)</f>
        <v>16800</v>
      </c>
      <c r="I12" s="43"/>
      <c r="J12" s="43"/>
      <c r="K12" s="43"/>
      <c r="L12" s="26">
        <f>SUM(L9:L11)</f>
        <v>17900</v>
      </c>
      <c r="M12" s="38"/>
      <c r="N12" s="38"/>
      <c r="O12" s="38"/>
      <c r="P12" s="19">
        <f>SUM(P9:P11)</f>
        <v>20000</v>
      </c>
      <c r="Q12" s="23">
        <f>SUM(Q9:Q11)</f>
        <v>18233.333333333336</v>
      </c>
      <c r="R12" s="25">
        <f>SUM(R9:R11)</f>
        <v>18233.333333333336</v>
      </c>
    </row>
  </sheetData>
  <mergeCells count="25">
    <mergeCell ref="A12:G12"/>
    <mergeCell ref="I12:K12"/>
    <mergeCell ref="M12:O12"/>
    <mergeCell ref="G6:G8"/>
    <mergeCell ref="H6:H8"/>
    <mergeCell ref="I6:I8"/>
    <mergeCell ref="J6:J8"/>
    <mergeCell ref="K6:K8"/>
    <mergeCell ref="L6:L8"/>
    <mergeCell ref="B6:B8"/>
    <mergeCell ref="C6:C8"/>
    <mergeCell ref="D6:D8"/>
    <mergeCell ref="Q5:Q8"/>
    <mergeCell ref="R5:R8"/>
    <mergeCell ref="E6:E8"/>
    <mergeCell ref="F6:F8"/>
    <mergeCell ref="M6:M8"/>
    <mergeCell ref="N6:N8"/>
    <mergeCell ref="O6:O8"/>
    <mergeCell ref="P6:P8"/>
    <mergeCell ref="F1:K1"/>
    <mergeCell ref="G3:I3"/>
    <mergeCell ref="E5:H5"/>
    <mergeCell ref="I5:L5"/>
    <mergeCell ref="M5:P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Расчет НМЦ ПД</vt:lpstr>
      <vt:lpstr>Расчет НМЦ ОМС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dcterms:created xsi:type="dcterms:W3CDTF">2021-05-20T05:52:58Z</dcterms:created>
  <dcterms:modified xsi:type="dcterms:W3CDTF">2021-06-16T07:43:02Z</dcterms:modified>
</cp:coreProperties>
</file>